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RRENTE\FILIPPO\DATA\SCUOLE DI SERVIZIO\I.I.S. L.C.-Ist. Arte di Cetraro\CETRARO ANNO 2021.22\dichiarativi fiscali competenza 2021\"/>
    </mc:Choice>
  </mc:AlternateContent>
  <xr:revisionPtr revIDLastSave="0" documentId="13_ncr:1_{6520A454-80F5-4CBF-AA57-35F0C16838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Foglio2" sheetId="2" r:id="rId2"/>
  </sheets>
  <definedNames>
    <definedName name="_xlnm._FilterDatabase" localSheetId="0" hidden="1">Foglio1!$A$1:$Q$1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1" l="1"/>
  <c r="F6" i="1" s="1"/>
  <c r="G12" i="1"/>
  <c r="F12" i="1" s="1"/>
  <c r="G18" i="1"/>
  <c r="F18" i="1" s="1"/>
  <c r="G21" i="1"/>
  <c r="F21" i="1" s="1"/>
  <c r="G73" i="1"/>
  <c r="F73" i="1" s="1"/>
  <c r="G91" i="1"/>
  <c r="F91" i="1" s="1"/>
  <c r="G51" i="1"/>
  <c r="F51" i="1" s="1"/>
  <c r="G66" i="1"/>
  <c r="F66" i="1" s="1"/>
  <c r="G48" i="1"/>
  <c r="F48" i="1" s="1"/>
  <c r="G61" i="1"/>
  <c r="F61" i="1" s="1"/>
  <c r="G65" i="1"/>
  <c r="F65" i="1" s="1"/>
  <c r="G80" i="1"/>
  <c r="F80" i="1" s="1"/>
  <c r="G62" i="1"/>
  <c r="F62" i="1" s="1"/>
  <c r="G70" i="1"/>
  <c r="F70" i="1" s="1"/>
  <c r="G83" i="1"/>
  <c r="F83" i="1" s="1"/>
  <c r="G85" i="1"/>
  <c r="F85" i="1" s="1"/>
  <c r="G93" i="1"/>
  <c r="F93" i="1" s="1"/>
  <c r="G94" i="1"/>
  <c r="F94" i="1" s="1"/>
  <c r="G8" i="1"/>
  <c r="F8" i="1" s="1"/>
  <c r="G23" i="1"/>
  <c r="F23" i="1" s="1"/>
  <c r="G46" i="1"/>
  <c r="F46" i="1" s="1"/>
  <c r="G57" i="1"/>
  <c r="F57" i="1" s="1"/>
  <c r="G37" i="1"/>
  <c r="F37" i="1" s="1"/>
  <c r="G42" i="1"/>
  <c r="F42" i="1" s="1"/>
  <c r="G30" i="1"/>
  <c r="F30" i="1" s="1"/>
  <c r="G29" i="1"/>
  <c r="F29" i="1" s="1"/>
  <c r="G10" i="1"/>
  <c r="F10" i="1" s="1"/>
  <c r="G71" i="1"/>
  <c r="F71" i="1" s="1"/>
  <c r="G69" i="1"/>
  <c r="F69" i="1" s="1"/>
  <c r="G19" i="1"/>
  <c r="F19" i="1" s="1"/>
  <c r="G56" i="1"/>
  <c r="F56" i="1" s="1"/>
  <c r="G5" i="1"/>
  <c r="G95" i="1"/>
  <c r="F95" i="1" s="1"/>
  <c r="G82" i="1"/>
  <c r="F82" i="1" s="1"/>
  <c r="G63" i="1"/>
  <c r="F63" i="1" s="1"/>
  <c r="G60" i="1"/>
  <c r="F60" i="1" s="1"/>
  <c r="G55" i="1"/>
  <c r="F55" i="1" s="1"/>
  <c r="O32" i="1"/>
  <c r="I32" i="1"/>
  <c r="G45" i="1"/>
  <c r="F45" i="1" s="1"/>
  <c r="H32" i="1" l="1"/>
  <c r="G52" i="1" l="1"/>
  <c r="F52" i="1" s="1"/>
  <c r="G74" i="1"/>
  <c r="F74" i="1" s="1"/>
  <c r="G26" i="1"/>
  <c r="F26" i="1" s="1"/>
  <c r="G2" i="1"/>
  <c r="F2" i="1" s="1"/>
  <c r="G87" i="1"/>
  <c r="F87" i="1" s="1"/>
  <c r="G13" i="1"/>
  <c r="F13" i="1" s="1"/>
  <c r="G38" i="1"/>
  <c r="F38" i="1" s="1"/>
  <c r="G31" i="1"/>
  <c r="F31" i="1" s="1"/>
  <c r="G59" i="1"/>
  <c r="F59" i="1" s="1"/>
  <c r="G22" i="1"/>
  <c r="F22" i="1" s="1"/>
  <c r="G47" i="1"/>
  <c r="F47" i="1" s="1"/>
  <c r="G32" i="1"/>
  <c r="F32" i="1" s="1"/>
  <c r="G79" i="1"/>
  <c r="F79" i="1" s="1"/>
  <c r="G33" i="1" l="1"/>
  <c r="F33" i="1" s="1"/>
  <c r="G27" i="1"/>
  <c r="G34" i="1"/>
  <c r="F34" i="1" s="1"/>
  <c r="G88" i="1"/>
  <c r="F88" i="1" s="1"/>
  <c r="G86" i="1"/>
  <c r="F86" i="1" s="1"/>
  <c r="G49" i="1"/>
  <c r="F49" i="1" s="1"/>
  <c r="G89" i="1"/>
  <c r="F89" i="1" s="1"/>
  <c r="G53" i="1"/>
  <c r="F53" i="1" s="1"/>
  <c r="G28" i="1"/>
  <c r="F28" i="1" s="1"/>
  <c r="G3" i="1"/>
  <c r="F3" i="1" s="1"/>
  <c r="G39" i="1"/>
  <c r="F39" i="1" s="1"/>
  <c r="G4" i="1"/>
  <c r="F4" i="1" s="1"/>
  <c r="G9" i="1"/>
  <c r="F9" i="1" s="1"/>
  <c r="G72" i="1"/>
  <c r="F72" i="1" s="1"/>
  <c r="G81" i="1"/>
  <c r="F81" i="1" s="1"/>
  <c r="G40" i="1"/>
  <c r="F40" i="1" s="1"/>
  <c r="F5" i="1"/>
  <c r="G41" i="1"/>
  <c r="F41" i="1" s="1"/>
  <c r="G35" i="1"/>
  <c r="F35" i="1" s="1"/>
  <c r="G16" i="1"/>
  <c r="F16" i="1" s="1"/>
  <c r="G50" i="1"/>
  <c r="F50" i="1" s="1"/>
  <c r="G54" i="1"/>
  <c r="F54" i="1" s="1"/>
  <c r="G24" i="1"/>
  <c r="F24" i="1" s="1"/>
  <c r="G64" i="1"/>
  <c r="F64" i="1" s="1"/>
  <c r="G14" i="1"/>
  <c r="F14" i="1" s="1"/>
  <c r="G84" i="1"/>
  <c r="F84" i="1" s="1"/>
  <c r="G78" i="1"/>
  <c r="F78" i="1" s="1"/>
  <c r="G90" i="1"/>
  <c r="F90" i="1" s="1"/>
  <c r="G68" i="1"/>
  <c r="F68" i="1" s="1"/>
  <c r="G15" i="1"/>
  <c r="F15" i="1" s="1"/>
  <c r="G36" i="1"/>
  <c r="F36" i="1" s="1"/>
  <c r="G17" i="1"/>
  <c r="F17" i="1" s="1"/>
  <c r="G75" i="1"/>
  <c r="F75" i="1" s="1"/>
  <c r="G43" i="1"/>
  <c r="F43" i="1" s="1"/>
  <c r="G77" i="1"/>
  <c r="F77" i="1" s="1"/>
  <c r="G92" i="1"/>
  <c r="F92" i="1" s="1"/>
  <c r="G97" i="1"/>
  <c r="F97" i="1" s="1"/>
  <c r="G7" i="1"/>
  <c r="F7" i="1" s="1"/>
  <c r="G44" i="1"/>
  <c r="F44" i="1" s="1"/>
  <c r="G58" i="1"/>
  <c r="F58" i="1" s="1"/>
  <c r="G67" i="1"/>
  <c r="F67" i="1" s="1"/>
  <c r="G76" i="1"/>
  <c r="F76" i="1" s="1"/>
  <c r="G96" i="1"/>
  <c r="F96" i="1" s="1"/>
  <c r="G11" i="1"/>
  <c r="F11" i="1" s="1"/>
  <c r="G20" i="1"/>
  <c r="F20" i="1" s="1"/>
  <c r="G25" i="1"/>
  <c r="F25" i="1" s="1"/>
  <c r="F27" i="1" l="1"/>
  <c r="I99" i="1"/>
  <c r="J99" i="1"/>
  <c r="K99" i="1"/>
  <c r="N99" i="1"/>
  <c r="O99" i="1"/>
  <c r="H99" i="1" l="1"/>
  <c r="P99" i="1" l="1"/>
  <c r="G99" i="1" l="1"/>
  <c r="F99" i="1"/>
</calcChain>
</file>

<file path=xl/sharedStrings.xml><?xml version="1.0" encoding="utf-8"?>
<sst xmlns="http://schemas.openxmlformats.org/spreadsheetml/2006/main" count="397" uniqueCount="142">
  <si>
    <t>mandato</t>
  </si>
  <si>
    <t xml:space="preserve">progettto </t>
  </si>
  <si>
    <t>percettore</t>
  </si>
  <si>
    <t>netto percepito</t>
  </si>
  <si>
    <t>irap</t>
  </si>
  <si>
    <t>inpdap</t>
  </si>
  <si>
    <t>f.c.</t>
  </si>
  <si>
    <t>r.a. irpef 1040</t>
  </si>
  <si>
    <t>inpdap conto stato</t>
  </si>
  <si>
    <t>rit. Irpef 1001</t>
  </si>
  <si>
    <t>QUALIFICA</t>
  </si>
  <si>
    <t>IMPONIBILE DIP</t>
  </si>
  <si>
    <t>D'AMBROSIO FILIPPO</t>
  </si>
  <si>
    <t>DI PASQUA GRAZIANO</t>
  </si>
  <si>
    <t>DICHIARATIVO</t>
  </si>
  <si>
    <t>imponibile fiscale</t>
  </si>
  <si>
    <t>LAINO GIOVANNI</t>
  </si>
  <si>
    <t>PORTADIBASSO ESTER</t>
  </si>
  <si>
    <t>AIETA ANNA MARIA</t>
  </si>
  <si>
    <t>CORRADO MAURO</t>
  </si>
  <si>
    <t>ADD REGIONALE</t>
  </si>
  <si>
    <t>ADDIZ. COMUNALE</t>
  </si>
  <si>
    <t>DATA</t>
  </si>
  <si>
    <t>SPANO' MARIA TERESA</t>
  </si>
  <si>
    <t>ANGILICA AMABILE</t>
  </si>
  <si>
    <t>GRAMBONE GIOVANNA</t>
  </si>
  <si>
    <t>ROGLIANO ANNA GIULIANA</t>
  </si>
  <si>
    <t>CANDREVA MONICA</t>
  </si>
  <si>
    <t>RENELLA GIOVANNA</t>
  </si>
  <si>
    <t>PRESTA CARMELO</t>
  </si>
  <si>
    <t>GRECO francesco</t>
  </si>
  <si>
    <t>TUTOR ASL</t>
  </si>
  <si>
    <t>EXTRACU INVIATO IN MARZO PER SINGOLO DIP - CU/2022-770/2022-IRAP 2022</t>
  </si>
  <si>
    <t>ASL 2019/20</t>
  </si>
  <si>
    <t>eipass</t>
  </si>
  <si>
    <t>esperto eipass</t>
  </si>
  <si>
    <t>COLLAUDATORE PROG FESR 287</t>
  </si>
  <si>
    <t>COLLAUDATORE</t>
  </si>
  <si>
    <t>PROGETTISTA PROG FESR 287</t>
  </si>
  <si>
    <t>PROGETTISTA</t>
  </si>
  <si>
    <t>DIREZIONE PROG 287</t>
  </si>
  <si>
    <t>DIREZIONE</t>
  </si>
  <si>
    <t>COORDINAMENTO</t>
  </si>
  <si>
    <t>COORDINAMENTO PROG. 287</t>
  </si>
  <si>
    <t>ASL 2020/21</t>
  </si>
  <si>
    <t>esperto eipass - REDDITO ASSIMILATO</t>
  </si>
  <si>
    <t>LOGULLO AURORA</t>
  </si>
  <si>
    <t>EXTRACU SINGOLA DEL 12/4/2021 - CU/2022-770/2022-IRAP2022</t>
  </si>
  <si>
    <t>A02</t>
  </si>
  <si>
    <t>COMPENSO AMMINISTRAZIONE TRASPARENTE</t>
  </si>
  <si>
    <t>P142</t>
  </si>
  <si>
    <t>SUPPORTO AMM.VO PON</t>
  </si>
  <si>
    <t>ALBRIZIO FRANCESCA</t>
  </si>
  <si>
    <t>TUTOR</t>
  </si>
  <si>
    <t>GALLO VILMA</t>
  </si>
  <si>
    <t>LANZILLOTTA IDA</t>
  </si>
  <si>
    <t>SERVIDIO DEBORA</t>
  </si>
  <si>
    <t>extracu singola del 27/4 - CU/2022-770/2022-IRAP2022</t>
  </si>
  <si>
    <t>ESPERTA</t>
  </si>
  <si>
    <t>CU/2022-770/2022-IRAP2022</t>
  </si>
  <si>
    <t>p87</t>
  </si>
  <si>
    <t>P87</t>
  </si>
  <si>
    <t>no extracu - CU2022-7702022-IRAP2022</t>
  </si>
  <si>
    <t>ESAMINATORI EIPASS</t>
  </si>
  <si>
    <t>FORMAZIONE DOCENTI L. 107/2015</t>
  </si>
  <si>
    <t>SUPP AMM.VO PROGETTO PPON 481</t>
  </si>
  <si>
    <t>P135</t>
  </si>
  <si>
    <t>DIREZIONE PROGETTO PON 481</t>
  </si>
  <si>
    <t>COORDINAMENTO PON 481</t>
  </si>
  <si>
    <t>P145</t>
  </si>
  <si>
    <t>ESPERTISE PROGETTO 34 - AVVISO 4396</t>
  </si>
  <si>
    <t>MANNARINO MIRELLA</t>
  </si>
  <si>
    <t>SAVIO NADIA ELISA</t>
  </si>
  <si>
    <t>VITALE MARIA GILDA</t>
  </si>
  <si>
    <t>p142</t>
  </si>
  <si>
    <t>DIREZIONE PROGETTO PON 34 - avv 4396</t>
  </si>
  <si>
    <t>SUPPORTO AMM.VO PON 34 - avv 4396</t>
  </si>
  <si>
    <t>extracu del 14/7/21 - CU2022-7702022-IRAP2022</t>
  </si>
  <si>
    <t>P143</t>
  </si>
  <si>
    <t>EXTRA-CU no - cu2022-770-2022 e irsp2022</t>
  </si>
  <si>
    <t>EXTRA-CU del 14/7/21-cu2022-7702022-irap2022</t>
  </si>
  <si>
    <t>COORDINAMENTO AMM.VO</t>
  </si>
  <si>
    <t>BIANCO STEFANIA</t>
  </si>
  <si>
    <t>CARNEVALE CONCETTA</t>
  </si>
  <si>
    <t>ESTRACU DEL 14/7/2021 - CU2022-7702022-IRAP2022</t>
  </si>
  <si>
    <t>SENESE ANTONELLA</t>
  </si>
  <si>
    <t>PUGLIA ANTONINO</t>
  </si>
  <si>
    <t>BOGGIA LORELLA BERNADETTA</t>
  </si>
  <si>
    <t>PEDACE ROBERTO ANTONIO</t>
  </si>
  <si>
    <t xml:space="preserve">PILUSO FRANCO </t>
  </si>
  <si>
    <t>ALLEVATO FRANCESCO</t>
  </si>
  <si>
    <t>ESPERTO</t>
  </si>
  <si>
    <t>ESTRACU NO - CU2022-7702022-IRAP2022</t>
  </si>
  <si>
    <t>a02</t>
  </si>
  <si>
    <t>PASCALI LUCA</t>
  </si>
  <si>
    <t>SUPPORTO RUP PROGETTI POR CALABRIA</t>
  </si>
  <si>
    <t>P14</t>
  </si>
  <si>
    <t>RSPP</t>
  </si>
  <si>
    <t>EXTRA-CU no - cu2022-770-2022 e IRAP NO (PROFESSIONISTA CON P.I.)</t>
  </si>
  <si>
    <t>gestione contabile</t>
  </si>
  <si>
    <t>EXTRACU del 30/8/21 - CU2022 - 770/2022 - IRAP 2022</t>
  </si>
  <si>
    <t>A4</t>
  </si>
  <si>
    <t>asl 2020/21 - Tutor</t>
  </si>
  <si>
    <t>FERRANTE LUIGI ELIO</t>
  </si>
  <si>
    <t>P146</t>
  </si>
  <si>
    <t>ESPERTO PON 10.1.1A-150</t>
  </si>
  <si>
    <t>TUTOR  PON 10.1.1A-150</t>
  </si>
  <si>
    <t>P147</t>
  </si>
  <si>
    <t>PROCLE SERGIO</t>
  </si>
  <si>
    <t>TOMMASELLI UGO</t>
  </si>
  <si>
    <t>ZOTTOLO GIACOMO</t>
  </si>
  <si>
    <t>p147</t>
  </si>
  <si>
    <t>AITA ALBA</t>
  </si>
  <si>
    <t>SERV AUSILIARI PON 10.1.1A-FSEPON-2021-166</t>
  </si>
  <si>
    <t>TUTOR PON 10.1.1A-FSEPON-2021-166</t>
  </si>
  <si>
    <t>ESPERTO PON 10.1.1A-FSEPON-2021-166</t>
  </si>
  <si>
    <t>LEPORINI MARIA CRISTINA</t>
  </si>
  <si>
    <t>MOLLO ANGELA</t>
  </si>
  <si>
    <t>ZAVAGLIA ANGELA MARIA</t>
  </si>
  <si>
    <t>extracu NO - CU2022 - 770/2022 - IRAP 2022</t>
  </si>
  <si>
    <t>extracu del 14/9/2021 - CU2022 - 770/2022 - IRAP 2022</t>
  </si>
  <si>
    <t>extracu del 20/09/2021 -  CU2022 - 770/2022 - IRAP 2022</t>
  </si>
  <si>
    <t>carnevale maria concetta</t>
  </si>
  <si>
    <t>cozza ivan</t>
  </si>
  <si>
    <t>CUPELLO ROSA MARIA</t>
  </si>
  <si>
    <t>D'ANDREA GIUSEPPE</t>
  </si>
  <si>
    <t>FALBO VINCENZO</t>
  </si>
  <si>
    <t>MAIO GIOVANNI</t>
  </si>
  <si>
    <t>SCAVELLA SALVATORE</t>
  </si>
  <si>
    <t>TRIFILIO ROCCO ANDREA</t>
  </si>
  <si>
    <t>VALENTE CARLA</t>
  </si>
  <si>
    <t>GARRITANO ANNA</t>
  </si>
  <si>
    <t>MARITATO FRANCA</t>
  </si>
  <si>
    <t>ANANIA ROSA</t>
  </si>
  <si>
    <t>TISCI ELIA</t>
  </si>
  <si>
    <t>P145 - FORMAZIONE IPSEOA</t>
  </si>
  <si>
    <t>IMBALZANO FILIPPO</t>
  </si>
  <si>
    <t>MARTINIELLO GRAZIA</t>
  </si>
  <si>
    <t>REVISORI</t>
  </si>
  <si>
    <t>EXTRA-CU DI DICEMBRE - CU2022-770/2022-IRAP2022</t>
  </si>
  <si>
    <t>p145 (F24 VERSATO IL 7/1/2022)</t>
  </si>
  <si>
    <t>a4 (F24 VERSATO IN RITARDO IL 7/1/2022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</si>
</sst>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14" fontId="0" fillId="0" borderId="1" xfId="0" applyNumberFormat="1" applyBorder="1"/>
    <xf numFmtId="0" fontId="4" fillId="0" borderId="1" xfId="0" applyFont="1" applyBorder="1"/>
    <xf numFmtId="0" fontId="4" fillId="0" borderId="0" xfId="0" applyFont="1"/>
    <xf numFmtId="0" fontId="2" fillId="0" borderId="1" xfId="1" applyFont="1" applyBorder="1" applyAlignment="1">
      <alignment horizontal="left" vertical="center"/>
    </xf>
    <xf numFmtId="0" fontId="1" fillId="0" borderId="1" xfId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0" fillId="2" borderId="1" xfId="0" applyFill="1" applyBorder="1"/>
    <xf numFmtId="14" fontId="0" fillId="2" borderId="1" xfId="0" applyNumberFormat="1" applyFill="1" applyBorder="1"/>
    <xf numFmtId="0" fontId="0" fillId="2" borderId="1" xfId="0" applyFill="1" applyBorder="1" applyAlignment="1">
      <alignment horizontal="left"/>
    </xf>
  </cellXfs>
  <cellStyles count="2">
    <cellStyle name="Excel Built-in Normal" xfId="1" xr:uid="{00000000-0005-0000-0000-000000000000}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9"/>
  <sheetViews>
    <sheetView tabSelected="1" workbookViewId="0">
      <pane ySplit="1" topLeftCell="A26" activePane="bottomLeft" state="frozen"/>
      <selection activeCell="D1" sqref="D1"/>
      <selection pane="bottomLeft" activeCell="E110" sqref="E110"/>
    </sheetView>
  </sheetViews>
  <sheetFormatPr defaultRowHeight="15" x14ac:dyDescent="0.25"/>
  <cols>
    <col min="1" max="1" width="10.5703125" bestFit="1" customWidth="1"/>
    <col min="2" max="2" width="10.5703125" customWidth="1"/>
    <col min="3" max="3" width="37.28515625" bestFit="1" customWidth="1"/>
    <col min="4" max="4" width="37" style="4" bestFit="1" customWidth="1"/>
    <col min="5" max="5" width="42.85546875" bestFit="1" customWidth="1"/>
    <col min="6" max="7" width="17.42578125" customWidth="1"/>
    <col min="8" max="8" width="15" bestFit="1" customWidth="1"/>
    <col min="9" max="12" width="15" customWidth="1"/>
    <col min="13" max="13" width="19.140625" bestFit="1" customWidth="1"/>
    <col min="14" max="14" width="13.140625" bestFit="1" customWidth="1"/>
    <col min="15" max="15" width="17.7109375" bestFit="1" customWidth="1"/>
    <col min="17" max="17" width="70.7109375" bestFit="1" customWidth="1"/>
  </cols>
  <sheetData>
    <row r="1" spans="1:17" x14ac:dyDescent="0.25">
      <c r="A1" s="1" t="s">
        <v>0</v>
      </c>
      <c r="B1" s="1" t="s">
        <v>22</v>
      </c>
      <c r="C1" s="1" t="s">
        <v>1</v>
      </c>
      <c r="D1" s="3" t="s">
        <v>2</v>
      </c>
      <c r="E1" s="1" t="s">
        <v>10</v>
      </c>
      <c r="F1" s="1" t="s">
        <v>11</v>
      </c>
      <c r="G1" s="1" t="s">
        <v>15</v>
      </c>
      <c r="H1" s="1" t="s">
        <v>3</v>
      </c>
      <c r="I1" s="2" t="s">
        <v>5</v>
      </c>
      <c r="J1" s="1" t="s">
        <v>6</v>
      </c>
      <c r="K1" s="1" t="s">
        <v>9</v>
      </c>
      <c r="L1" s="1" t="s">
        <v>20</v>
      </c>
      <c r="M1" s="1" t="s">
        <v>21</v>
      </c>
      <c r="N1" s="1" t="s">
        <v>7</v>
      </c>
      <c r="O1" s="1" t="s">
        <v>8</v>
      </c>
      <c r="P1" s="1" t="s">
        <v>4</v>
      </c>
      <c r="Q1" s="1" t="s">
        <v>14</v>
      </c>
    </row>
    <row r="2" spans="1:17" x14ac:dyDescent="0.25">
      <c r="A2" s="1">
        <v>133</v>
      </c>
      <c r="B2" s="5">
        <v>44287</v>
      </c>
      <c r="C2" s="1" t="s">
        <v>34</v>
      </c>
      <c r="D2" s="3" t="s">
        <v>18</v>
      </c>
      <c r="E2" s="1" t="s">
        <v>35</v>
      </c>
      <c r="F2" s="1">
        <f t="shared" ref="F2:F33" si="0">G2+I2+J2</f>
        <v>612.5</v>
      </c>
      <c r="G2" s="1">
        <f t="shared" ref="G2:G33" si="1">H2+K2+L2+M2+N2</f>
        <v>556.46</v>
      </c>
      <c r="H2" s="1">
        <v>406.22</v>
      </c>
      <c r="I2" s="1">
        <v>53.9</v>
      </c>
      <c r="J2" s="1">
        <v>2.14</v>
      </c>
      <c r="K2" s="1">
        <v>150.24</v>
      </c>
      <c r="L2" s="1"/>
      <c r="M2" s="1"/>
      <c r="N2" s="1"/>
      <c r="O2" s="1">
        <v>148.22999999999999</v>
      </c>
      <c r="P2" s="1">
        <v>52.06</v>
      </c>
      <c r="Q2" s="1" t="s">
        <v>47</v>
      </c>
    </row>
    <row r="3" spans="1:17" x14ac:dyDescent="0.25">
      <c r="A3" s="1">
        <v>202</v>
      </c>
      <c r="B3" s="5">
        <v>44309</v>
      </c>
      <c r="C3" s="1" t="s">
        <v>50</v>
      </c>
      <c r="D3" s="3" t="s">
        <v>18</v>
      </c>
      <c r="E3" s="1" t="s">
        <v>51</v>
      </c>
      <c r="F3" s="1">
        <f t="shared" si="0"/>
        <v>1050.0000000000002</v>
      </c>
      <c r="G3" s="1">
        <f t="shared" si="1"/>
        <v>953.92000000000007</v>
      </c>
      <c r="H3" s="1">
        <v>696.36</v>
      </c>
      <c r="I3" s="1">
        <v>92.4</v>
      </c>
      <c r="J3" s="1">
        <v>3.68</v>
      </c>
      <c r="K3" s="1">
        <v>257.56</v>
      </c>
      <c r="L3" s="1"/>
      <c r="M3" s="1"/>
      <c r="N3" s="1"/>
      <c r="O3" s="1">
        <v>254.1</v>
      </c>
      <c r="P3" s="1">
        <v>89.25</v>
      </c>
      <c r="Q3" s="1" t="s">
        <v>57</v>
      </c>
    </row>
    <row r="4" spans="1:17" x14ac:dyDescent="0.25">
      <c r="A4" s="1">
        <v>297</v>
      </c>
      <c r="B4" s="5">
        <v>44378</v>
      </c>
      <c r="C4" s="1" t="s">
        <v>66</v>
      </c>
      <c r="D4" s="8" t="s">
        <v>18</v>
      </c>
      <c r="E4" s="1" t="s">
        <v>65</v>
      </c>
      <c r="F4" s="1">
        <f t="shared" si="0"/>
        <v>700.00000000000011</v>
      </c>
      <c r="G4" s="1">
        <f t="shared" si="1"/>
        <v>635.95000000000005</v>
      </c>
      <c r="H4" s="1">
        <v>464.24</v>
      </c>
      <c r="I4" s="1">
        <v>61.6</v>
      </c>
      <c r="J4" s="1">
        <v>2.4500000000000002</v>
      </c>
      <c r="K4" s="1">
        <v>171.71</v>
      </c>
      <c r="L4" s="1"/>
      <c r="M4" s="1"/>
      <c r="N4" s="1"/>
      <c r="O4" s="1">
        <v>169.4</v>
      </c>
      <c r="P4" s="1">
        <v>59.5</v>
      </c>
      <c r="Q4" s="1" t="s">
        <v>77</v>
      </c>
    </row>
    <row r="5" spans="1:17" x14ac:dyDescent="0.25">
      <c r="A5" s="1">
        <v>318</v>
      </c>
      <c r="B5" s="5">
        <v>44379</v>
      </c>
      <c r="C5" s="1" t="s">
        <v>74</v>
      </c>
      <c r="D5" s="3" t="s">
        <v>18</v>
      </c>
      <c r="E5" s="1" t="s">
        <v>76</v>
      </c>
      <c r="F5" s="1">
        <f t="shared" si="0"/>
        <v>1050.0000000000002</v>
      </c>
      <c r="G5" s="1">
        <f t="shared" si="1"/>
        <v>953.92000000000007</v>
      </c>
      <c r="H5" s="1">
        <v>696.36</v>
      </c>
      <c r="I5" s="1">
        <v>92.4</v>
      </c>
      <c r="J5" s="1">
        <v>3.68</v>
      </c>
      <c r="K5" s="1">
        <v>257.56</v>
      </c>
      <c r="L5" s="1"/>
      <c r="M5" s="1"/>
      <c r="N5" s="1"/>
      <c r="O5" s="1">
        <v>254.1</v>
      </c>
      <c r="P5" s="1">
        <v>89.25</v>
      </c>
      <c r="Q5" s="1" t="s">
        <v>84</v>
      </c>
    </row>
    <row r="6" spans="1:17" x14ac:dyDescent="0.25">
      <c r="A6" s="1">
        <v>501</v>
      </c>
      <c r="B6" s="5">
        <v>44491</v>
      </c>
      <c r="C6" s="1" t="s">
        <v>135</v>
      </c>
      <c r="D6" s="3" t="s">
        <v>18</v>
      </c>
      <c r="E6" s="1" t="s">
        <v>135</v>
      </c>
      <c r="F6" s="1">
        <f t="shared" si="0"/>
        <v>80.83</v>
      </c>
      <c r="G6" s="1">
        <f t="shared" si="1"/>
        <v>80.83</v>
      </c>
      <c r="H6" s="1">
        <v>59.01</v>
      </c>
      <c r="I6" s="1"/>
      <c r="J6" s="1"/>
      <c r="K6" s="1">
        <v>21.82</v>
      </c>
      <c r="L6" s="1"/>
      <c r="M6" s="1"/>
      <c r="N6" s="1"/>
      <c r="O6" s="1"/>
      <c r="P6" s="1">
        <v>6.87</v>
      </c>
      <c r="Q6" s="1" t="s">
        <v>139</v>
      </c>
    </row>
    <row r="7" spans="1:17" x14ac:dyDescent="0.25">
      <c r="A7" s="1">
        <v>431</v>
      </c>
      <c r="B7" s="5">
        <v>44447</v>
      </c>
      <c r="C7" s="1" t="s">
        <v>111</v>
      </c>
      <c r="D7" s="3" t="s">
        <v>112</v>
      </c>
      <c r="E7" s="1" t="s">
        <v>114</v>
      </c>
      <c r="F7" s="1">
        <f t="shared" si="0"/>
        <v>678.30000000000007</v>
      </c>
      <c r="G7" s="1">
        <f t="shared" si="1"/>
        <v>616.24</v>
      </c>
      <c r="H7" s="1">
        <v>449.86</v>
      </c>
      <c r="I7" s="1">
        <v>59.69</v>
      </c>
      <c r="J7" s="1">
        <v>2.37</v>
      </c>
      <c r="K7" s="1">
        <v>166.38</v>
      </c>
      <c r="L7" s="1"/>
      <c r="M7" s="1"/>
      <c r="N7" s="1"/>
      <c r="O7" s="1">
        <v>164.15</v>
      </c>
      <c r="P7" s="1">
        <v>57.66</v>
      </c>
      <c r="Q7" s="1" t="s">
        <v>120</v>
      </c>
    </row>
    <row r="8" spans="1:17" s="7" customFormat="1" x14ac:dyDescent="0.25">
      <c r="A8" s="11">
        <v>464</v>
      </c>
      <c r="B8" s="12">
        <v>44459</v>
      </c>
      <c r="C8" s="11" t="s">
        <v>141</v>
      </c>
      <c r="D8" s="13" t="s">
        <v>112</v>
      </c>
      <c r="E8" s="11" t="s">
        <v>31</v>
      </c>
      <c r="F8" s="11">
        <f t="shared" si="0"/>
        <v>1260.0000000000002</v>
      </c>
      <c r="G8" s="11">
        <f t="shared" si="1"/>
        <v>1144.71</v>
      </c>
      <c r="H8" s="11">
        <v>835.64</v>
      </c>
      <c r="I8" s="11">
        <v>110.88</v>
      </c>
      <c r="J8" s="11">
        <v>4.41</v>
      </c>
      <c r="K8" s="11">
        <v>309.07</v>
      </c>
      <c r="L8" s="11"/>
      <c r="M8" s="11"/>
      <c r="N8" s="11"/>
      <c r="O8" s="11">
        <v>304.92</v>
      </c>
      <c r="P8" s="11">
        <v>107.1</v>
      </c>
      <c r="Q8" s="11" t="s">
        <v>121</v>
      </c>
    </row>
    <row r="9" spans="1:17" x14ac:dyDescent="0.25">
      <c r="A9" s="1">
        <v>203</v>
      </c>
      <c r="B9" s="5">
        <v>44309</v>
      </c>
      <c r="C9" s="1" t="s">
        <v>50</v>
      </c>
      <c r="D9" s="3" t="s">
        <v>52</v>
      </c>
      <c r="E9" s="1" t="s">
        <v>53</v>
      </c>
      <c r="F9" s="1">
        <f t="shared" si="0"/>
        <v>678.30000000000007</v>
      </c>
      <c r="G9" s="1">
        <f t="shared" si="1"/>
        <v>616.24</v>
      </c>
      <c r="H9" s="1">
        <v>449.86</v>
      </c>
      <c r="I9" s="1">
        <v>59.69</v>
      </c>
      <c r="J9" s="1">
        <v>2.37</v>
      </c>
      <c r="K9" s="1">
        <v>166.38</v>
      </c>
      <c r="L9" s="1"/>
      <c r="M9" s="1"/>
      <c r="N9" s="1"/>
      <c r="O9" s="1">
        <v>164.15</v>
      </c>
      <c r="P9" s="1">
        <v>57.66</v>
      </c>
      <c r="Q9" s="1" t="s">
        <v>57</v>
      </c>
    </row>
    <row r="10" spans="1:17" x14ac:dyDescent="0.25">
      <c r="A10" s="1">
        <v>353</v>
      </c>
      <c r="B10" s="5">
        <v>44386</v>
      </c>
      <c r="C10" s="1" t="s">
        <v>66</v>
      </c>
      <c r="D10" s="3" t="s">
        <v>90</v>
      </c>
      <c r="E10" s="1" t="s">
        <v>53</v>
      </c>
      <c r="F10" s="1">
        <f t="shared" si="0"/>
        <v>678.30000000000007</v>
      </c>
      <c r="G10" s="1">
        <f t="shared" si="1"/>
        <v>616.24</v>
      </c>
      <c r="H10" s="1">
        <v>449.86</v>
      </c>
      <c r="I10" s="1">
        <v>59.69</v>
      </c>
      <c r="J10" s="1">
        <v>2.37</v>
      </c>
      <c r="K10" s="1">
        <v>166.38</v>
      </c>
      <c r="L10" s="1"/>
      <c r="M10" s="1"/>
      <c r="N10" s="1"/>
      <c r="O10" s="1">
        <v>164.15</v>
      </c>
      <c r="P10" s="1">
        <v>57.66</v>
      </c>
      <c r="Q10" s="1" t="s">
        <v>84</v>
      </c>
    </row>
    <row r="11" spans="1:17" x14ac:dyDescent="0.25">
      <c r="A11" s="11">
        <v>445</v>
      </c>
      <c r="B11" s="12">
        <v>44455</v>
      </c>
      <c r="C11" s="11" t="s">
        <v>141</v>
      </c>
      <c r="D11" s="13" t="s">
        <v>90</v>
      </c>
      <c r="E11" s="11" t="s">
        <v>31</v>
      </c>
      <c r="F11" s="11">
        <f t="shared" si="0"/>
        <v>437.49999999999994</v>
      </c>
      <c r="G11" s="11">
        <f t="shared" si="1"/>
        <v>397.46999999999997</v>
      </c>
      <c r="H11" s="11">
        <v>290.14999999999998</v>
      </c>
      <c r="I11" s="11">
        <v>38.5</v>
      </c>
      <c r="J11" s="11">
        <v>1.53</v>
      </c>
      <c r="K11" s="11">
        <v>107.32</v>
      </c>
      <c r="L11" s="11"/>
      <c r="M11" s="11"/>
      <c r="N11" s="11"/>
      <c r="O11" s="11">
        <v>105.88</v>
      </c>
      <c r="P11" s="11">
        <v>37.19</v>
      </c>
      <c r="Q11" s="11" t="s">
        <v>121</v>
      </c>
    </row>
    <row r="12" spans="1:17" x14ac:dyDescent="0.25">
      <c r="A12" s="1">
        <v>502</v>
      </c>
      <c r="B12" s="5">
        <v>44491</v>
      </c>
      <c r="C12" s="1" t="s">
        <v>135</v>
      </c>
      <c r="D12" s="3" t="s">
        <v>133</v>
      </c>
      <c r="E12" s="1" t="s">
        <v>135</v>
      </c>
      <c r="F12" s="1">
        <f t="shared" si="0"/>
        <v>80.83</v>
      </c>
      <c r="G12" s="1">
        <f t="shared" si="1"/>
        <v>80.83</v>
      </c>
      <c r="H12" s="1">
        <v>59.01</v>
      </c>
      <c r="I12" s="1"/>
      <c r="J12" s="1"/>
      <c r="K12" s="1">
        <v>21.82</v>
      </c>
      <c r="L12" s="1"/>
      <c r="M12" s="1"/>
      <c r="N12" s="1"/>
      <c r="O12" s="1"/>
      <c r="P12" s="1">
        <v>6.87</v>
      </c>
      <c r="Q12" s="1" t="s">
        <v>139</v>
      </c>
    </row>
    <row r="13" spans="1:17" x14ac:dyDescent="0.25">
      <c r="A13" s="1">
        <v>139</v>
      </c>
      <c r="B13" s="5">
        <v>44287</v>
      </c>
      <c r="C13" s="1" t="s">
        <v>36</v>
      </c>
      <c r="D13" s="3" t="s">
        <v>24</v>
      </c>
      <c r="E13" s="1" t="s">
        <v>37</v>
      </c>
      <c r="F13" s="1">
        <f t="shared" si="0"/>
        <v>52.5</v>
      </c>
      <c r="G13" s="1">
        <f t="shared" si="1"/>
        <v>47.7</v>
      </c>
      <c r="H13" s="1">
        <v>34.82</v>
      </c>
      <c r="I13" s="1">
        <v>4.62</v>
      </c>
      <c r="J13" s="1">
        <v>0.18</v>
      </c>
      <c r="K13" s="1">
        <v>12.88</v>
      </c>
      <c r="L13" s="1"/>
      <c r="M13" s="1"/>
      <c r="N13" s="1"/>
      <c r="O13" s="1">
        <v>12.71</v>
      </c>
      <c r="P13" s="1">
        <v>4.46</v>
      </c>
      <c r="Q13" s="1" t="s">
        <v>47</v>
      </c>
    </row>
    <row r="14" spans="1:17" x14ac:dyDescent="0.25">
      <c r="A14" s="1">
        <v>345</v>
      </c>
      <c r="B14" s="5">
        <v>44386</v>
      </c>
      <c r="C14" s="1" t="s">
        <v>66</v>
      </c>
      <c r="D14" s="8" t="s">
        <v>24</v>
      </c>
      <c r="E14" s="1" t="s">
        <v>91</v>
      </c>
      <c r="F14" s="1">
        <f t="shared" si="0"/>
        <v>3165</v>
      </c>
      <c r="G14" s="1">
        <f t="shared" si="1"/>
        <v>2875.4</v>
      </c>
      <c r="H14" s="1">
        <v>2099.04</v>
      </c>
      <c r="I14" s="1">
        <v>278.52</v>
      </c>
      <c r="J14" s="1">
        <v>11.08</v>
      </c>
      <c r="K14" s="1">
        <v>776.36</v>
      </c>
      <c r="L14" s="1"/>
      <c r="M14" s="1"/>
      <c r="N14" s="1"/>
      <c r="O14" s="1">
        <v>765.93</v>
      </c>
      <c r="P14" s="1">
        <v>269.02</v>
      </c>
      <c r="Q14" s="1" t="s">
        <v>84</v>
      </c>
    </row>
    <row r="15" spans="1:17" x14ac:dyDescent="0.25">
      <c r="A15" s="1">
        <v>373</v>
      </c>
      <c r="B15" s="5">
        <v>44410</v>
      </c>
      <c r="C15" s="1" t="s">
        <v>96</v>
      </c>
      <c r="D15" s="3" t="s">
        <v>24</v>
      </c>
      <c r="E15" s="1" t="s">
        <v>97</v>
      </c>
      <c r="F15" s="1">
        <f t="shared" si="0"/>
        <v>1507.16</v>
      </c>
      <c r="G15" s="1">
        <f t="shared" si="1"/>
        <v>1369.25</v>
      </c>
      <c r="H15" s="1">
        <v>999.55</v>
      </c>
      <c r="I15" s="1">
        <v>132.63</v>
      </c>
      <c r="J15" s="1">
        <v>5.28</v>
      </c>
      <c r="K15" s="1">
        <v>369.7</v>
      </c>
      <c r="L15" s="1"/>
      <c r="M15" s="1"/>
      <c r="N15" s="1"/>
      <c r="O15" s="1">
        <v>364.73</v>
      </c>
      <c r="P15" s="1">
        <v>128.11000000000001</v>
      </c>
      <c r="Q15" s="1" t="s">
        <v>100</v>
      </c>
    </row>
    <row r="16" spans="1:17" x14ac:dyDescent="0.25">
      <c r="A16" s="1">
        <v>325</v>
      </c>
      <c r="B16" s="5">
        <v>44379</v>
      </c>
      <c r="C16" s="1" t="s">
        <v>50</v>
      </c>
      <c r="D16" s="8" t="s">
        <v>82</v>
      </c>
      <c r="E16" s="1" t="s">
        <v>53</v>
      </c>
      <c r="F16" s="1">
        <f t="shared" si="0"/>
        <v>678.30000000000007</v>
      </c>
      <c r="G16" s="1">
        <f t="shared" si="1"/>
        <v>616.24</v>
      </c>
      <c r="H16" s="1">
        <v>449.86</v>
      </c>
      <c r="I16" s="1">
        <v>59.69</v>
      </c>
      <c r="J16" s="1">
        <v>2.37</v>
      </c>
      <c r="K16" s="1">
        <v>166.38</v>
      </c>
      <c r="L16" s="1"/>
      <c r="M16" s="1"/>
      <c r="N16" s="1"/>
      <c r="O16" s="1">
        <v>164.15</v>
      </c>
      <c r="P16" s="1">
        <v>57.66</v>
      </c>
      <c r="Q16" s="1" t="s">
        <v>84</v>
      </c>
    </row>
    <row r="17" spans="1:17" x14ac:dyDescent="0.25">
      <c r="A17" s="1">
        <v>412</v>
      </c>
      <c r="B17" s="5">
        <v>44446</v>
      </c>
      <c r="C17" s="1" t="s">
        <v>101</v>
      </c>
      <c r="D17" s="3" t="s">
        <v>82</v>
      </c>
      <c r="E17" s="1" t="s">
        <v>102</v>
      </c>
      <c r="F17" s="1">
        <f t="shared" si="0"/>
        <v>874.99999999999989</v>
      </c>
      <c r="G17" s="1">
        <f t="shared" si="1"/>
        <v>794.93999999999994</v>
      </c>
      <c r="H17" s="1">
        <v>580.30999999999995</v>
      </c>
      <c r="I17" s="1">
        <v>77</v>
      </c>
      <c r="J17" s="1">
        <v>3.06</v>
      </c>
      <c r="K17" s="1">
        <v>214.63</v>
      </c>
      <c r="L17" s="1"/>
      <c r="M17" s="1"/>
      <c r="N17" s="1"/>
      <c r="O17" s="1">
        <v>211.75</v>
      </c>
      <c r="P17" s="1">
        <v>74.38</v>
      </c>
      <c r="Q17" s="1" t="s">
        <v>120</v>
      </c>
    </row>
    <row r="18" spans="1:17" x14ac:dyDescent="0.25">
      <c r="A18" s="1">
        <v>503</v>
      </c>
      <c r="B18" s="5">
        <v>44491</v>
      </c>
      <c r="C18" s="1" t="s">
        <v>135</v>
      </c>
      <c r="D18" s="3" t="s">
        <v>82</v>
      </c>
      <c r="E18" s="1" t="s">
        <v>135</v>
      </c>
      <c r="F18" s="1">
        <f t="shared" si="0"/>
        <v>80.83</v>
      </c>
      <c r="G18" s="1">
        <f t="shared" si="1"/>
        <v>80.83</v>
      </c>
      <c r="H18" s="1">
        <v>59.01</v>
      </c>
      <c r="I18" s="1"/>
      <c r="J18" s="1"/>
      <c r="K18" s="1">
        <v>21.82</v>
      </c>
      <c r="L18" s="1"/>
      <c r="M18" s="1"/>
      <c r="N18" s="1"/>
      <c r="O18" s="1"/>
      <c r="P18" s="1">
        <v>6.87</v>
      </c>
      <c r="Q18" s="1" t="s">
        <v>139</v>
      </c>
    </row>
    <row r="19" spans="1:17" x14ac:dyDescent="0.25">
      <c r="A19" s="1">
        <v>350</v>
      </c>
      <c r="B19" s="5">
        <v>44386</v>
      </c>
      <c r="C19" s="1" t="s">
        <v>66</v>
      </c>
      <c r="D19" s="3" t="s">
        <v>87</v>
      </c>
      <c r="E19" s="1" t="s">
        <v>53</v>
      </c>
      <c r="F19" s="1">
        <f t="shared" si="0"/>
        <v>678.30000000000007</v>
      </c>
      <c r="G19" s="1">
        <f t="shared" si="1"/>
        <v>616.24</v>
      </c>
      <c r="H19" s="1">
        <v>449.86</v>
      </c>
      <c r="I19" s="1">
        <v>59.69</v>
      </c>
      <c r="J19" s="1">
        <v>2.37</v>
      </c>
      <c r="K19" s="1">
        <v>166.38</v>
      </c>
      <c r="L19" s="1"/>
      <c r="M19" s="1"/>
      <c r="N19" s="1"/>
      <c r="O19" s="1">
        <v>164.15</v>
      </c>
      <c r="P19" s="1">
        <v>57.66</v>
      </c>
      <c r="Q19" s="1" t="s">
        <v>84</v>
      </c>
    </row>
    <row r="20" spans="1:17" x14ac:dyDescent="0.25">
      <c r="A20" s="11">
        <v>446</v>
      </c>
      <c r="B20" s="12">
        <v>44455</v>
      </c>
      <c r="C20" s="11" t="s">
        <v>141</v>
      </c>
      <c r="D20" s="13" t="s">
        <v>87</v>
      </c>
      <c r="E20" s="11" t="s">
        <v>31</v>
      </c>
      <c r="F20" s="11">
        <f t="shared" si="0"/>
        <v>525.00000000000011</v>
      </c>
      <c r="G20" s="11">
        <f t="shared" si="1"/>
        <v>476.96000000000004</v>
      </c>
      <c r="H20" s="11">
        <v>348.18</v>
      </c>
      <c r="I20" s="11">
        <v>46.2</v>
      </c>
      <c r="J20" s="11">
        <v>1.84</v>
      </c>
      <c r="K20" s="11">
        <v>128.78</v>
      </c>
      <c r="L20" s="11"/>
      <c r="M20" s="11"/>
      <c r="N20" s="11"/>
      <c r="O20" s="11">
        <v>127.05</v>
      </c>
      <c r="P20" s="11">
        <v>44.63</v>
      </c>
      <c r="Q20" s="11" t="s">
        <v>121</v>
      </c>
    </row>
    <row r="21" spans="1:17" x14ac:dyDescent="0.25">
      <c r="A21" s="1">
        <v>504</v>
      </c>
      <c r="B21" s="5">
        <v>44491</v>
      </c>
      <c r="C21" s="1" t="s">
        <v>135</v>
      </c>
      <c r="D21" s="3" t="s">
        <v>87</v>
      </c>
      <c r="E21" s="1" t="s">
        <v>135</v>
      </c>
      <c r="F21" s="1">
        <f t="shared" si="0"/>
        <v>80.84</v>
      </c>
      <c r="G21" s="1">
        <f t="shared" si="1"/>
        <v>80.84</v>
      </c>
      <c r="H21" s="1">
        <v>59.01</v>
      </c>
      <c r="I21" s="1"/>
      <c r="J21" s="1"/>
      <c r="K21" s="1">
        <v>21.83</v>
      </c>
      <c r="L21" s="1"/>
      <c r="M21" s="1"/>
      <c r="N21" s="1"/>
      <c r="O21" s="1"/>
      <c r="P21" s="1">
        <v>6.87</v>
      </c>
      <c r="Q21" s="1" t="s">
        <v>139</v>
      </c>
    </row>
    <row r="22" spans="1:17" x14ac:dyDescent="0.25">
      <c r="A22" s="1">
        <v>167</v>
      </c>
      <c r="B22" s="5">
        <v>44294</v>
      </c>
      <c r="C22" s="1" t="s">
        <v>44</v>
      </c>
      <c r="D22" s="8" t="s">
        <v>27</v>
      </c>
      <c r="E22" s="1" t="s">
        <v>31</v>
      </c>
      <c r="F22" s="1">
        <f t="shared" si="0"/>
        <v>525.00000000000011</v>
      </c>
      <c r="G22" s="1">
        <f t="shared" si="1"/>
        <v>476.96000000000004</v>
      </c>
      <c r="H22" s="1">
        <v>348.18</v>
      </c>
      <c r="I22" s="1">
        <v>46.2</v>
      </c>
      <c r="J22" s="1">
        <v>1.84</v>
      </c>
      <c r="K22" s="1">
        <v>128.78</v>
      </c>
      <c r="L22" s="1"/>
      <c r="M22" s="1"/>
      <c r="N22" s="1"/>
      <c r="O22" s="1">
        <v>127.05</v>
      </c>
      <c r="P22" s="1">
        <v>44.63</v>
      </c>
      <c r="Q22" s="1" t="s">
        <v>47</v>
      </c>
    </row>
    <row r="23" spans="1:17" x14ac:dyDescent="0.25">
      <c r="A23" s="11">
        <v>465</v>
      </c>
      <c r="B23" s="12">
        <v>44459</v>
      </c>
      <c r="C23" s="11" t="s">
        <v>141</v>
      </c>
      <c r="D23" s="13" t="s">
        <v>27</v>
      </c>
      <c r="E23" s="11" t="s">
        <v>31</v>
      </c>
      <c r="F23" s="11">
        <f t="shared" si="0"/>
        <v>280</v>
      </c>
      <c r="G23" s="11">
        <f t="shared" si="1"/>
        <v>254.38</v>
      </c>
      <c r="H23" s="11">
        <v>185.7</v>
      </c>
      <c r="I23" s="11">
        <v>24.64</v>
      </c>
      <c r="J23" s="11">
        <v>0.98</v>
      </c>
      <c r="K23" s="11">
        <v>68.680000000000007</v>
      </c>
      <c r="L23" s="11"/>
      <c r="M23" s="11"/>
      <c r="N23" s="11"/>
      <c r="O23" s="11">
        <v>67.760000000000005</v>
      </c>
      <c r="P23" s="11">
        <v>23.8</v>
      </c>
      <c r="Q23" s="11" t="s">
        <v>121</v>
      </c>
    </row>
    <row r="24" spans="1:17" x14ac:dyDescent="0.25">
      <c r="A24" s="1">
        <v>328</v>
      </c>
      <c r="B24" s="5">
        <v>44379</v>
      </c>
      <c r="C24" s="1" t="s">
        <v>50</v>
      </c>
      <c r="D24" s="3" t="s">
        <v>83</v>
      </c>
      <c r="E24" s="1" t="s">
        <v>53</v>
      </c>
      <c r="F24" s="1">
        <f t="shared" si="0"/>
        <v>678.30000000000007</v>
      </c>
      <c r="G24" s="1">
        <f t="shared" si="1"/>
        <v>616.24</v>
      </c>
      <c r="H24" s="1">
        <v>449.86</v>
      </c>
      <c r="I24" s="1">
        <v>59.69</v>
      </c>
      <c r="J24" s="1">
        <v>2.37</v>
      </c>
      <c r="K24" s="1">
        <v>166.38</v>
      </c>
      <c r="L24" s="1"/>
      <c r="M24" s="1"/>
      <c r="N24" s="1"/>
      <c r="O24" s="1">
        <v>164.15</v>
      </c>
      <c r="P24" s="1">
        <v>57.66</v>
      </c>
      <c r="Q24" s="1" t="s">
        <v>84</v>
      </c>
    </row>
    <row r="25" spans="1:17" x14ac:dyDescent="0.25">
      <c r="A25" s="11">
        <v>447</v>
      </c>
      <c r="B25" s="12">
        <v>44455</v>
      </c>
      <c r="C25" s="11" t="s">
        <v>141</v>
      </c>
      <c r="D25" s="13" t="s">
        <v>122</v>
      </c>
      <c r="E25" s="11" t="s">
        <v>31</v>
      </c>
      <c r="F25" s="11">
        <f t="shared" si="0"/>
        <v>525.00000000000011</v>
      </c>
      <c r="G25" s="11">
        <f t="shared" si="1"/>
        <v>476.96000000000004</v>
      </c>
      <c r="H25" s="11">
        <v>348.18</v>
      </c>
      <c r="I25" s="11">
        <v>46.2</v>
      </c>
      <c r="J25" s="11">
        <v>1.84</v>
      </c>
      <c r="K25" s="11">
        <v>128.78</v>
      </c>
      <c r="L25" s="11"/>
      <c r="M25" s="11"/>
      <c r="N25" s="11"/>
      <c r="O25" s="11">
        <v>127.05</v>
      </c>
      <c r="P25" s="11">
        <v>44.63</v>
      </c>
      <c r="Q25" s="11" t="s">
        <v>121</v>
      </c>
    </row>
    <row r="26" spans="1:17" x14ac:dyDescent="0.25">
      <c r="A26" s="1">
        <v>132</v>
      </c>
      <c r="B26" s="5">
        <v>44287</v>
      </c>
      <c r="C26" s="1" t="s">
        <v>34</v>
      </c>
      <c r="D26" s="3" t="s">
        <v>19</v>
      </c>
      <c r="E26" s="1" t="s">
        <v>35</v>
      </c>
      <c r="F26" s="1">
        <f t="shared" si="0"/>
        <v>1050.0000000000002</v>
      </c>
      <c r="G26" s="1">
        <f t="shared" si="1"/>
        <v>953.92000000000007</v>
      </c>
      <c r="H26" s="1">
        <v>696.36</v>
      </c>
      <c r="I26" s="1">
        <v>92.4</v>
      </c>
      <c r="J26" s="1">
        <v>3.68</v>
      </c>
      <c r="K26" s="1">
        <v>257.56</v>
      </c>
      <c r="L26" s="1"/>
      <c r="M26" s="1"/>
      <c r="N26" s="1"/>
      <c r="O26" s="1">
        <v>254.1</v>
      </c>
      <c r="P26" s="1">
        <v>89.25</v>
      </c>
      <c r="Q26" s="1" t="s">
        <v>47</v>
      </c>
    </row>
    <row r="27" spans="1:17" x14ac:dyDescent="0.25">
      <c r="A27" s="1">
        <v>218</v>
      </c>
      <c r="B27" s="5">
        <v>44319</v>
      </c>
      <c r="C27" s="1" t="s">
        <v>60</v>
      </c>
      <c r="D27" s="3" t="s">
        <v>19</v>
      </c>
      <c r="E27" s="1" t="s">
        <v>63</v>
      </c>
      <c r="F27" s="1">
        <f t="shared" si="0"/>
        <v>630</v>
      </c>
      <c r="G27" s="1">
        <f t="shared" si="1"/>
        <v>630</v>
      </c>
      <c r="H27" s="1">
        <v>459.9</v>
      </c>
      <c r="I27" s="1">
        <v>0</v>
      </c>
      <c r="J27" s="1">
        <v>0</v>
      </c>
      <c r="K27" s="1">
        <v>0</v>
      </c>
      <c r="L27" s="1"/>
      <c r="M27" s="1"/>
      <c r="N27" s="1">
        <v>170.1</v>
      </c>
      <c r="O27" s="1">
        <v>0</v>
      </c>
      <c r="P27" s="1">
        <v>53.55</v>
      </c>
      <c r="Q27" s="1" t="s">
        <v>62</v>
      </c>
    </row>
    <row r="28" spans="1:17" x14ac:dyDescent="0.25">
      <c r="A28" s="1">
        <v>292</v>
      </c>
      <c r="B28" s="5">
        <v>44378</v>
      </c>
      <c r="C28" s="1" t="s">
        <v>69</v>
      </c>
      <c r="D28" s="3" t="s">
        <v>19</v>
      </c>
      <c r="E28" s="1" t="s">
        <v>64</v>
      </c>
      <c r="F28" s="1">
        <f t="shared" si="0"/>
        <v>1225</v>
      </c>
      <c r="G28" s="1">
        <f t="shared" si="1"/>
        <v>1225</v>
      </c>
      <c r="H28" s="1">
        <v>894.25</v>
      </c>
      <c r="I28" s="1">
        <v>0</v>
      </c>
      <c r="J28" s="1">
        <v>0</v>
      </c>
      <c r="K28" s="1">
        <v>0</v>
      </c>
      <c r="L28" s="1"/>
      <c r="M28" s="1"/>
      <c r="N28" s="1">
        <v>330.75</v>
      </c>
      <c r="O28" s="1">
        <v>0</v>
      </c>
      <c r="P28" s="1">
        <v>104.13</v>
      </c>
      <c r="Q28" s="1" t="s">
        <v>62</v>
      </c>
    </row>
    <row r="29" spans="1:17" s="7" customFormat="1" x14ac:dyDescent="0.25">
      <c r="A29" s="11">
        <v>448</v>
      </c>
      <c r="B29" s="12">
        <v>44455</v>
      </c>
      <c r="C29" s="11" t="s">
        <v>141</v>
      </c>
      <c r="D29" s="13" t="s">
        <v>123</v>
      </c>
      <c r="E29" s="11" t="s">
        <v>31</v>
      </c>
      <c r="F29" s="11">
        <f t="shared" si="0"/>
        <v>525.00000000000011</v>
      </c>
      <c r="G29" s="11">
        <f t="shared" si="1"/>
        <v>476.96000000000004</v>
      </c>
      <c r="H29" s="11">
        <v>348.18</v>
      </c>
      <c r="I29" s="11">
        <v>46.2</v>
      </c>
      <c r="J29" s="11">
        <v>1.84</v>
      </c>
      <c r="K29" s="11">
        <v>128.78</v>
      </c>
      <c r="L29" s="11"/>
      <c r="M29" s="11"/>
      <c r="N29" s="11"/>
      <c r="O29" s="11">
        <v>127.05</v>
      </c>
      <c r="P29" s="11">
        <v>44.63</v>
      </c>
      <c r="Q29" s="11" t="s">
        <v>121</v>
      </c>
    </row>
    <row r="30" spans="1:17" x14ac:dyDescent="0.25">
      <c r="A30" s="11">
        <v>449</v>
      </c>
      <c r="B30" s="12">
        <v>44455</v>
      </c>
      <c r="C30" s="11" t="s">
        <v>141</v>
      </c>
      <c r="D30" s="13" t="s">
        <v>124</v>
      </c>
      <c r="E30" s="11" t="s">
        <v>31</v>
      </c>
      <c r="F30" s="11">
        <f t="shared" si="0"/>
        <v>525.00000000000011</v>
      </c>
      <c r="G30" s="11">
        <f t="shared" si="1"/>
        <v>476.96000000000004</v>
      </c>
      <c r="H30" s="11">
        <v>348.18</v>
      </c>
      <c r="I30" s="11">
        <v>46.2</v>
      </c>
      <c r="J30" s="11">
        <v>1.84</v>
      </c>
      <c r="K30" s="11">
        <v>128.78</v>
      </c>
      <c r="L30" s="11"/>
      <c r="M30" s="11"/>
      <c r="N30" s="11"/>
      <c r="O30" s="11">
        <v>127.05</v>
      </c>
      <c r="P30" s="11">
        <v>44.63</v>
      </c>
      <c r="Q30" s="11" t="s">
        <v>121</v>
      </c>
    </row>
    <row r="31" spans="1:17" x14ac:dyDescent="0.25">
      <c r="A31" s="1">
        <v>155</v>
      </c>
      <c r="B31" s="5">
        <v>44287</v>
      </c>
      <c r="C31" s="1" t="s">
        <v>43</v>
      </c>
      <c r="D31" s="3" t="s">
        <v>12</v>
      </c>
      <c r="E31" s="1" t="s">
        <v>42</v>
      </c>
      <c r="F31" s="1">
        <f t="shared" si="0"/>
        <v>296.00000000000006</v>
      </c>
      <c r="G31" s="1">
        <f t="shared" si="1"/>
        <v>268.91000000000003</v>
      </c>
      <c r="H31" s="1">
        <v>196.3</v>
      </c>
      <c r="I31" s="1">
        <v>26.05</v>
      </c>
      <c r="J31" s="1">
        <v>1.04</v>
      </c>
      <c r="K31" s="1">
        <v>72.61</v>
      </c>
      <c r="L31" s="1"/>
      <c r="M31" s="1"/>
      <c r="N31" s="1"/>
      <c r="O31" s="1">
        <v>71.63</v>
      </c>
      <c r="P31" s="1">
        <v>25.16</v>
      </c>
      <c r="Q31" s="1" t="s">
        <v>47</v>
      </c>
    </row>
    <row r="32" spans="1:17" x14ac:dyDescent="0.25">
      <c r="A32" s="1">
        <v>179</v>
      </c>
      <c r="B32" s="5">
        <v>44307</v>
      </c>
      <c r="C32" s="1" t="s">
        <v>48</v>
      </c>
      <c r="D32" s="3" t="s">
        <v>12</v>
      </c>
      <c r="E32" s="1" t="s">
        <v>49</v>
      </c>
      <c r="F32" s="1">
        <f t="shared" si="0"/>
        <v>3000</v>
      </c>
      <c r="G32" s="1">
        <f t="shared" si="1"/>
        <v>2725.5</v>
      </c>
      <c r="H32" s="1">
        <f>1499.33+490.28</f>
        <v>1989.61</v>
      </c>
      <c r="I32" s="1">
        <f>3000/100*8.8</f>
        <v>264</v>
      </c>
      <c r="J32" s="1">
        <v>10.5</v>
      </c>
      <c r="K32" s="1">
        <v>735.89</v>
      </c>
      <c r="L32" s="1"/>
      <c r="M32" s="1"/>
      <c r="N32" s="1"/>
      <c r="O32" s="1">
        <f>3000/100*24.2</f>
        <v>726</v>
      </c>
      <c r="P32" s="1">
        <v>255</v>
      </c>
      <c r="Q32" s="1" t="s">
        <v>57</v>
      </c>
    </row>
    <row r="33" spans="1:17" x14ac:dyDescent="0.25">
      <c r="A33" s="1">
        <v>211</v>
      </c>
      <c r="B33" s="5">
        <v>44309</v>
      </c>
      <c r="C33" s="1" t="s">
        <v>50</v>
      </c>
      <c r="D33" s="3" t="s">
        <v>12</v>
      </c>
      <c r="E33" s="1"/>
      <c r="F33" s="1">
        <f t="shared" si="0"/>
        <v>1110.0899999999999</v>
      </c>
      <c r="G33" s="1">
        <f t="shared" si="1"/>
        <v>1008.43</v>
      </c>
      <c r="H33" s="1">
        <v>736.15</v>
      </c>
      <c r="I33" s="1">
        <v>97.68</v>
      </c>
      <c r="J33" s="1">
        <v>3.98</v>
      </c>
      <c r="K33" s="1">
        <v>272.27999999999997</v>
      </c>
      <c r="L33" s="1"/>
      <c r="M33" s="1"/>
      <c r="N33" s="1">
        <v>0</v>
      </c>
      <c r="O33" s="1">
        <v>268.82</v>
      </c>
      <c r="P33" s="1">
        <v>94.35</v>
      </c>
      <c r="Q33" s="1" t="s">
        <v>57</v>
      </c>
    </row>
    <row r="34" spans="1:17" x14ac:dyDescent="0.25">
      <c r="A34" s="1">
        <v>299</v>
      </c>
      <c r="B34" s="5">
        <v>44378</v>
      </c>
      <c r="C34" s="1" t="s">
        <v>66</v>
      </c>
      <c r="D34" s="9" t="s">
        <v>12</v>
      </c>
      <c r="E34" s="1" t="s">
        <v>68</v>
      </c>
      <c r="F34" s="1">
        <f t="shared" ref="F34:F65" si="2">G34+I34+J34</f>
        <v>1017.4999999999999</v>
      </c>
      <c r="G34" s="1">
        <f t="shared" ref="G34:G65" si="3">H34+K34+L34+M34+N34</f>
        <v>924.4</v>
      </c>
      <c r="H34" s="1">
        <v>674.81</v>
      </c>
      <c r="I34" s="1">
        <v>89.54</v>
      </c>
      <c r="J34" s="1">
        <v>3.56</v>
      </c>
      <c r="K34" s="1">
        <v>249.59</v>
      </c>
      <c r="L34" s="1"/>
      <c r="M34" s="1"/>
      <c r="N34" s="1"/>
      <c r="O34" s="1">
        <v>246.24</v>
      </c>
      <c r="P34" s="1">
        <v>86.49</v>
      </c>
      <c r="Q34" s="1" t="s">
        <v>77</v>
      </c>
    </row>
    <row r="35" spans="1:17" x14ac:dyDescent="0.25">
      <c r="A35" s="1">
        <v>320</v>
      </c>
      <c r="B35" s="5">
        <v>44379</v>
      </c>
      <c r="C35" s="1" t="s">
        <v>74</v>
      </c>
      <c r="D35" s="3" t="s">
        <v>12</v>
      </c>
      <c r="E35" s="1" t="s">
        <v>81</v>
      </c>
      <c r="F35" s="1">
        <f t="shared" si="2"/>
        <v>1110</v>
      </c>
      <c r="G35" s="1">
        <f t="shared" si="3"/>
        <v>1008.43</v>
      </c>
      <c r="H35" s="1">
        <v>736.15</v>
      </c>
      <c r="I35" s="1">
        <v>97.68</v>
      </c>
      <c r="J35" s="1">
        <v>3.89</v>
      </c>
      <c r="K35" s="1">
        <v>272.27999999999997</v>
      </c>
      <c r="L35" s="1"/>
      <c r="M35" s="1"/>
      <c r="N35" s="1"/>
      <c r="O35" s="1">
        <v>268.62</v>
      </c>
      <c r="P35" s="1">
        <v>94.35</v>
      </c>
      <c r="Q35" s="1" t="s">
        <v>84</v>
      </c>
    </row>
    <row r="36" spans="1:17" x14ac:dyDescent="0.25">
      <c r="A36" s="11">
        <v>379</v>
      </c>
      <c r="B36" s="12">
        <v>44411</v>
      </c>
      <c r="C36" s="11" t="s">
        <v>140</v>
      </c>
      <c r="D36" s="13" t="s">
        <v>12</v>
      </c>
      <c r="E36" s="11" t="s">
        <v>99</v>
      </c>
      <c r="F36" s="11">
        <f t="shared" si="2"/>
        <v>130.5</v>
      </c>
      <c r="G36" s="11">
        <f t="shared" si="3"/>
        <v>118.56</v>
      </c>
      <c r="H36" s="11">
        <v>86.55</v>
      </c>
      <c r="I36" s="11">
        <v>11.48</v>
      </c>
      <c r="J36" s="11">
        <v>0.46</v>
      </c>
      <c r="K36" s="11">
        <v>32.01</v>
      </c>
      <c r="L36" s="11"/>
      <c r="M36" s="11"/>
      <c r="N36" s="11"/>
      <c r="O36" s="11">
        <v>31.58</v>
      </c>
      <c r="P36" s="11">
        <v>11.09</v>
      </c>
      <c r="Q36" s="11" t="s">
        <v>100</v>
      </c>
    </row>
    <row r="37" spans="1:17" x14ac:dyDescent="0.25">
      <c r="A37" s="11">
        <v>450</v>
      </c>
      <c r="B37" s="12">
        <v>44455</v>
      </c>
      <c r="C37" s="11" t="s">
        <v>141</v>
      </c>
      <c r="D37" s="13" t="s">
        <v>125</v>
      </c>
      <c r="E37" s="11" t="s">
        <v>31</v>
      </c>
      <c r="F37" s="11">
        <f t="shared" si="2"/>
        <v>525.00000000000011</v>
      </c>
      <c r="G37" s="11">
        <f t="shared" si="3"/>
        <v>476.96000000000004</v>
      </c>
      <c r="H37" s="11">
        <v>348.18</v>
      </c>
      <c r="I37" s="11">
        <v>46.2</v>
      </c>
      <c r="J37" s="11">
        <v>1.84</v>
      </c>
      <c r="K37" s="11">
        <v>128.78</v>
      </c>
      <c r="L37" s="11"/>
      <c r="M37" s="11"/>
      <c r="N37" s="11"/>
      <c r="O37" s="11">
        <v>127.05</v>
      </c>
      <c r="P37" s="11">
        <v>44.63</v>
      </c>
      <c r="Q37" s="11" t="s">
        <v>121</v>
      </c>
    </row>
    <row r="38" spans="1:17" x14ac:dyDescent="0.25">
      <c r="A38" s="1">
        <v>150</v>
      </c>
      <c r="B38" s="5">
        <v>44287</v>
      </c>
      <c r="C38" s="1" t="s">
        <v>40</v>
      </c>
      <c r="D38" s="8" t="s">
        <v>13</v>
      </c>
      <c r="E38" s="1" t="s">
        <v>41</v>
      </c>
      <c r="F38" s="1">
        <f t="shared" si="2"/>
        <v>175.00000000000003</v>
      </c>
      <c r="G38" s="1">
        <f t="shared" si="3"/>
        <v>158.99</v>
      </c>
      <c r="H38" s="1">
        <v>98.57</v>
      </c>
      <c r="I38" s="1">
        <v>15.4</v>
      </c>
      <c r="J38" s="1">
        <v>0.61</v>
      </c>
      <c r="K38" s="1">
        <v>60.42</v>
      </c>
      <c r="L38" s="1"/>
      <c r="M38" s="1"/>
      <c r="N38" s="1"/>
      <c r="O38" s="1">
        <v>42.35</v>
      </c>
      <c r="P38" s="1">
        <v>14.88</v>
      </c>
      <c r="Q38" s="1" t="s">
        <v>47</v>
      </c>
    </row>
    <row r="39" spans="1:17" x14ac:dyDescent="0.25">
      <c r="A39" s="1">
        <v>210</v>
      </c>
      <c r="B39" s="5">
        <v>44309</v>
      </c>
      <c r="C39" s="1" t="s">
        <v>50</v>
      </c>
      <c r="D39" s="8" t="s">
        <v>13</v>
      </c>
      <c r="E39" s="1"/>
      <c r="F39" s="1">
        <f t="shared" si="2"/>
        <v>1500</v>
      </c>
      <c r="G39" s="1">
        <f t="shared" si="3"/>
        <v>1362.75</v>
      </c>
      <c r="H39" s="1">
        <v>844.9</v>
      </c>
      <c r="I39" s="1">
        <v>132</v>
      </c>
      <c r="J39" s="1">
        <v>5.25</v>
      </c>
      <c r="K39" s="1">
        <v>517.85</v>
      </c>
      <c r="L39" s="1"/>
      <c r="M39" s="1"/>
      <c r="N39" s="1">
        <v>0</v>
      </c>
      <c r="O39" s="1">
        <v>363</v>
      </c>
      <c r="P39" s="1">
        <v>127.5</v>
      </c>
      <c r="Q39" s="1" t="s">
        <v>57</v>
      </c>
    </row>
    <row r="40" spans="1:17" x14ac:dyDescent="0.25">
      <c r="A40" s="1">
        <v>298</v>
      </c>
      <c r="B40" s="5">
        <v>44378</v>
      </c>
      <c r="C40" s="1" t="s">
        <v>66</v>
      </c>
      <c r="D40" s="3" t="s">
        <v>13</v>
      </c>
      <c r="E40" s="1" t="s">
        <v>67</v>
      </c>
      <c r="F40" s="1">
        <f t="shared" si="2"/>
        <v>1278.31</v>
      </c>
      <c r="G40" s="1">
        <f t="shared" si="3"/>
        <v>1175.3699999999999</v>
      </c>
      <c r="H40" s="1">
        <v>786.99</v>
      </c>
      <c r="I40" s="1">
        <v>99</v>
      </c>
      <c r="J40" s="1">
        <v>3.94</v>
      </c>
      <c r="K40" s="1">
        <v>388.38</v>
      </c>
      <c r="L40" s="1"/>
      <c r="M40" s="1"/>
      <c r="N40" s="1"/>
      <c r="O40" s="1">
        <v>272.25</v>
      </c>
      <c r="P40" s="1">
        <v>95.63</v>
      </c>
      <c r="Q40" s="1" t="s">
        <v>77</v>
      </c>
    </row>
    <row r="41" spans="1:17" x14ac:dyDescent="0.25">
      <c r="A41" s="1">
        <v>319</v>
      </c>
      <c r="B41" s="5">
        <v>44379</v>
      </c>
      <c r="C41" s="1" t="s">
        <v>74</v>
      </c>
      <c r="D41" s="8" t="s">
        <v>13</v>
      </c>
      <c r="E41" s="1" t="s">
        <v>75</v>
      </c>
      <c r="F41" s="1">
        <f t="shared" si="2"/>
        <v>1500</v>
      </c>
      <c r="G41" s="1">
        <f t="shared" si="3"/>
        <v>1362.75</v>
      </c>
      <c r="H41" s="1">
        <v>844.9</v>
      </c>
      <c r="I41" s="1">
        <v>132</v>
      </c>
      <c r="J41" s="1">
        <v>5.25</v>
      </c>
      <c r="K41" s="1">
        <v>517.85</v>
      </c>
      <c r="L41" s="1"/>
      <c r="M41" s="1"/>
      <c r="N41" s="1"/>
      <c r="O41" s="1">
        <v>363</v>
      </c>
      <c r="P41" s="1">
        <v>127.5</v>
      </c>
      <c r="Q41" s="1" t="s">
        <v>84</v>
      </c>
    </row>
    <row r="42" spans="1:17" x14ac:dyDescent="0.25">
      <c r="A42" s="11">
        <v>451</v>
      </c>
      <c r="B42" s="12">
        <v>44455</v>
      </c>
      <c r="C42" s="11" t="s">
        <v>141</v>
      </c>
      <c r="D42" s="13" t="s">
        <v>126</v>
      </c>
      <c r="E42" s="11" t="s">
        <v>31</v>
      </c>
      <c r="F42" s="11">
        <f t="shared" si="2"/>
        <v>525.00000000000011</v>
      </c>
      <c r="G42" s="11">
        <f t="shared" si="3"/>
        <v>476.96000000000004</v>
      </c>
      <c r="H42" s="11">
        <v>348.18</v>
      </c>
      <c r="I42" s="11">
        <v>46.2</v>
      </c>
      <c r="J42" s="11">
        <v>1.84</v>
      </c>
      <c r="K42" s="11">
        <v>128.78</v>
      </c>
      <c r="L42" s="11"/>
      <c r="M42" s="11"/>
      <c r="N42" s="11"/>
      <c r="O42" s="11">
        <v>127.05</v>
      </c>
      <c r="P42" s="11">
        <v>44.63</v>
      </c>
      <c r="Q42" s="11" t="s">
        <v>121</v>
      </c>
    </row>
    <row r="43" spans="1:17" x14ac:dyDescent="0.25">
      <c r="A43" s="1">
        <v>419</v>
      </c>
      <c r="B43" s="5">
        <v>44447</v>
      </c>
      <c r="C43" s="1" t="s">
        <v>104</v>
      </c>
      <c r="D43" s="3" t="s">
        <v>103</v>
      </c>
      <c r="E43" s="1" t="s">
        <v>106</v>
      </c>
      <c r="F43" s="1">
        <f t="shared" si="2"/>
        <v>678.30000000000007</v>
      </c>
      <c r="G43" s="1">
        <f t="shared" si="3"/>
        <v>616.24</v>
      </c>
      <c r="H43" s="1">
        <v>449.86</v>
      </c>
      <c r="I43" s="1">
        <v>59.69</v>
      </c>
      <c r="J43" s="1">
        <v>2.37</v>
      </c>
      <c r="K43" s="1">
        <v>166.38</v>
      </c>
      <c r="L43" s="1"/>
      <c r="M43" s="1"/>
      <c r="N43" s="1"/>
      <c r="O43" s="1">
        <v>164.15</v>
      </c>
      <c r="P43" s="1">
        <v>57.66</v>
      </c>
      <c r="Q43" s="1" t="s">
        <v>120</v>
      </c>
    </row>
    <row r="44" spans="1:17" x14ac:dyDescent="0.25">
      <c r="A44" s="1">
        <v>432</v>
      </c>
      <c r="B44" s="5">
        <v>44447</v>
      </c>
      <c r="C44" s="1" t="s">
        <v>107</v>
      </c>
      <c r="D44" s="3" t="s">
        <v>103</v>
      </c>
      <c r="E44" s="1" t="s">
        <v>115</v>
      </c>
      <c r="F44" s="1">
        <f t="shared" si="2"/>
        <v>1582.5</v>
      </c>
      <c r="G44" s="1">
        <f t="shared" si="3"/>
        <v>1437.7</v>
      </c>
      <c r="H44" s="1">
        <v>1049.52</v>
      </c>
      <c r="I44" s="1">
        <v>139.26</v>
      </c>
      <c r="J44" s="1">
        <v>5.54</v>
      </c>
      <c r="K44" s="1">
        <v>388.18</v>
      </c>
      <c r="L44" s="1"/>
      <c r="M44" s="1"/>
      <c r="N44" s="1"/>
      <c r="O44" s="1">
        <v>382.97</v>
      </c>
      <c r="P44" s="1">
        <v>134.51</v>
      </c>
      <c r="Q44" s="1" t="s">
        <v>120</v>
      </c>
    </row>
    <row r="45" spans="1:17" x14ac:dyDescent="0.25">
      <c r="A45" s="1">
        <v>204</v>
      </c>
      <c r="B45" s="5">
        <v>44309</v>
      </c>
      <c r="C45" s="1" t="s">
        <v>50</v>
      </c>
      <c r="D45" s="3" t="s">
        <v>54</v>
      </c>
      <c r="E45" s="1" t="s">
        <v>58</v>
      </c>
      <c r="F45" s="1">
        <f t="shared" si="2"/>
        <v>1582.5</v>
      </c>
      <c r="G45" s="1">
        <f t="shared" si="3"/>
        <v>1437.7</v>
      </c>
      <c r="H45" s="1">
        <v>1049.52</v>
      </c>
      <c r="I45" s="1">
        <v>139.26</v>
      </c>
      <c r="J45" s="1">
        <v>5.54</v>
      </c>
      <c r="K45" s="1">
        <v>388.18</v>
      </c>
      <c r="L45" s="1"/>
      <c r="M45" s="1"/>
      <c r="N45" s="1"/>
      <c r="O45" s="1">
        <v>382.97</v>
      </c>
      <c r="P45" s="1">
        <v>134.51</v>
      </c>
      <c r="Q45" s="1" t="s">
        <v>57</v>
      </c>
    </row>
    <row r="46" spans="1:17" x14ac:dyDescent="0.25">
      <c r="A46" s="11">
        <v>466</v>
      </c>
      <c r="B46" s="12">
        <v>44459</v>
      </c>
      <c r="C46" s="11" t="s">
        <v>141</v>
      </c>
      <c r="D46" s="13" t="s">
        <v>131</v>
      </c>
      <c r="E46" s="11" t="s">
        <v>31</v>
      </c>
      <c r="F46" s="11">
        <f t="shared" si="2"/>
        <v>962.50000000000011</v>
      </c>
      <c r="G46" s="11">
        <f t="shared" si="3"/>
        <v>874.43000000000006</v>
      </c>
      <c r="H46" s="11">
        <v>638.33000000000004</v>
      </c>
      <c r="I46" s="11">
        <v>84.7</v>
      </c>
      <c r="J46" s="11">
        <v>3.37</v>
      </c>
      <c r="K46" s="11">
        <v>236.1</v>
      </c>
      <c r="L46" s="11"/>
      <c r="M46" s="11"/>
      <c r="N46" s="11"/>
      <c r="O46" s="11">
        <v>232.93</v>
      </c>
      <c r="P46" s="11">
        <v>81.81</v>
      </c>
      <c r="Q46" s="11" t="s">
        <v>121</v>
      </c>
    </row>
    <row r="47" spans="1:17" x14ac:dyDescent="0.25">
      <c r="A47" s="1">
        <v>168</v>
      </c>
      <c r="B47" s="5">
        <v>44294</v>
      </c>
      <c r="C47" s="1" t="s">
        <v>44</v>
      </c>
      <c r="D47" s="3" t="s">
        <v>25</v>
      </c>
      <c r="E47" s="1" t="s">
        <v>31</v>
      </c>
      <c r="F47" s="1">
        <f t="shared" si="2"/>
        <v>525.00000000000011</v>
      </c>
      <c r="G47" s="1">
        <f t="shared" si="3"/>
        <v>476.96000000000004</v>
      </c>
      <c r="H47" s="1">
        <v>348.18</v>
      </c>
      <c r="I47" s="1">
        <v>46.2</v>
      </c>
      <c r="J47" s="1">
        <v>1.84</v>
      </c>
      <c r="K47" s="1">
        <v>128.78</v>
      </c>
      <c r="L47" s="1"/>
      <c r="M47" s="1"/>
      <c r="N47" s="1"/>
      <c r="O47" s="1">
        <v>127.05</v>
      </c>
      <c r="P47" s="1">
        <v>44.63</v>
      </c>
      <c r="Q47" s="1" t="s">
        <v>47</v>
      </c>
    </row>
    <row r="48" spans="1:17" x14ac:dyDescent="0.25">
      <c r="A48" s="11">
        <v>467</v>
      </c>
      <c r="B48" s="12">
        <v>44459</v>
      </c>
      <c r="C48" s="11" t="s">
        <v>141</v>
      </c>
      <c r="D48" s="13" t="s">
        <v>25</v>
      </c>
      <c r="E48" s="11" t="s">
        <v>31</v>
      </c>
      <c r="F48" s="11">
        <f t="shared" si="2"/>
        <v>595</v>
      </c>
      <c r="G48" s="11">
        <f t="shared" si="3"/>
        <v>540.55999999999995</v>
      </c>
      <c r="H48" s="11">
        <v>394.61</v>
      </c>
      <c r="I48" s="11">
        <v>52.36</v>
      </c>
      <c r="J48" s="11">
        <v>2.08</v>
      </c>
      <c r="K48" s="11">
        <v>145.94999999999999</v>
      </c>
      <c r="L48" s="11"/>
      <c r="M48" s="11"/>
      <c r="N48" s="11"/>
      <c r="O48" s="11">
        <v>143.99</v>
      </c>
      <c r="P48" s="11">
        <v>50.58</v>
      </c>
      <c r="Q48" s="11" t="s">
        <v>121</v>
      </c>
    </row>
    <row r="49" spans="1:17" x14ac:dyDescent="0.25">
      <c r="A49" s="1">
        <v>308</v>
      </c>
      <c r="B49" s="5">
        <v>44378</v>
      </c>
      <c r="C49" s="1" t="s">
        <v>50</v>
      </c>
      <c r="D49" s="3" t="s">
        <v>30</v>
      </c>
      <c r="E49" s="1" t="s">
        <v>70</v>
      </c>
      <c r="F49" s="1">
        <f t="shared" si="2"/>
        <v>1582.5</v>
      </c>
      <c r="G49" s="1">
        <f t="shared" si="3"/>
        <v>1437.7</v>
      </c>
      <c r="H49" s="1">
        <v>1049.52</v>
      </c>
      <c r="I49" s="1">
        <v>139.26</v>
      </c>
      <c r="J49" s="1">
        <v>5.54</v>
      </c>
      <c r="K49" s="1">
        <v>388.18</v>
      </c>
      <c r="L49" s="1"/>
      <c r="M49" s="1"/>
      <c r="N49" s="1"/>
      <c r="O49" s="1">
        <v>382.97</v>
      </c>
      <c r="P49" s="1">
        <v>134.51</v>
      </c>
      <c r="Q49" s="1" t="s">
        <v>80</v>
      </c>
    </row>
    <row r="50" spans="1:17" x14ac:dyDescent="0.25">
      <c r="A50" s="1">
        <v>326</v>
      </c>
      <c r="B50" s="5">
        <v>44379</v>
      </c>
      <c r="C50" s="1" t="s">
        <v>50</v>
      </c>
      <c r="D50" s="3" t="s">
        <v>30</v>
      </c>
      <c r="E50" s="1" t="s">
        <v>53</v>
      </c>
      <c r="F50" s="1">
        <f t="shared" si="2"/>
        <v>678.30000000000007</v>
      </c>
      <c r="G50" s="1">
        <f t="shared" si="3"/>
        <v>616.24</v>
      </c>
      <c r="H50" s="1">
        <v>449.86</v>
      </c>
      <c r="I50" s="1">
        <v>59.69</v>
      </c>
      <c r="J50" s="1">
        <v>2.37</v>
      </c>
      <c r="K50" s="1">
        <v>166.38</v>
      </c>
      <c r="L50" s="1"/>
      <c r="M50" s="1"/>
      <c r="N50" s="1"/>
      <c r="O50" s="1">
        <v>164.15</v>
      </c>
      <c r="P50" s="1">
        <v>57.66</v>
      </c>
      <c r="Q50" s="1" t="s">
        <v>84</v>
      </c>
    </row>
    <row r="51" spans="1:17" x14ac:dyDescent="0.25">
      <c r="A51" s="1">
        <v>544</v>
      </c>
      <c r="B51" s="5">
        <v>44545</v>
      </c>
      <c r="C51" s="1" t="s">
        <v>48</v>
      </c>
      <c r="D51" s="3" t="s">
        <v>136</v>
      </c>
      <c r="E51" s="1" t="s">
        <v>138</v>
      </c>
      <c r="F51" s="1">
        <f t="shared" si="2"/>
        <v>1629</v>
      </c>
      <c r="G51" s="1">
        <f t="shared" si="3"/>
        <v>1629</v>
      </c>
      <c r="H51" s="1">
        <v>1147.96</v>
      </c>
      <c r="I51" s="1">
        <v>0</v>
      </c>
      <c r="J51" s="1">
        <v>0</v>
      </c>
      <c r="K51" s="1">
        <v>439.83</v>
      </c>
      <c r="L51" s="1">
        <v>28.18</v>
      </c>
      <c r="M51" s="1">
        <v>13.03</v>
      </c>
      <c r="N51" s="1"/>
      <c r="O51" s="1">
        <v>0</v>
      </c>
      <c r="P51" s="1">
        <v>138.47</v>
      </c>
      <c r="Q51" s="1" t="s">
        <v>119</v>
      </c>
    </row>
    <row r="52" spans="1:17" x14ac:dyDescent="0.25">
      <c r="A52" s="1">
        <v>145</v>
      </c>
      <c r="B52" s="5">
        <v>44287</v>
      </c>
      <c r="C52" s="1" t="s">
        <v>38</v>
      </c>
      <c r="D52" s="8" t="s">
        <v>16</v>
      </c>
      <c r="E52" s="1" t="s">
        <v>39</v>
      </c>
      <c r="F52" s="1">
        <f t="shared" si="2"/>
        <v>70</v>
      </c>
      <c r="G52" s="1">
        <f t="shared" si="3"/>
        <v>63.59</v>
      </c>
      <c r="H52" s="1">
        <v>46.42</v>
      </c>
      <c r="I52" s="1">
        <v>6.16</v>
      </c>
      <c r="J52" s="1">
        <v>0.25</v>
      </c>
      <c r="K52" s="1">
        <v>17.170000000000002</v>
      </c>
      <c r="L52" s="1"/>
      <c r="M52" s="1"/>
      <c r="N52" s="1"/>
      <c r="O52" s="1">
        <v>16.940000000000001</v>
      </c>
      <c r="P52" s="1">
        <v>5.95</v>
      </c>
      <c r="Q52" s="1" t="s">
        <v>47</v>
      </c>
    </row>
    <row r="53" spans="1:17" x14ac:dyDescent="0.25">
      <c r="A53" s="1">
        <v>309</v>
      </c>
      <c r="B53" s="5">
        <v>44378</v>
      </c>
      <c r="C53" s="1" t="s">
        <v>50</v>
      </c>
      <c r="D53" s="3" t="s">
        <v>16</v>
      </c>
      <c r="E53" s="1" t="s">
        <v>70</v>
      </c>
      <c r="F53" s="1">
        <f t="shared" si="2"/>
        <v>1582.5</v>
      </c>
      <c r="G53" s="1">
        <f t="shared" si="3"/>
        <v>1437.7</v>
      </c>
      <c r="H53" s="1">
        <v>1049.52</v>
      </c>
      <c r="I53" s="1">
        <v>139.26</v>
      </c>
      <c r="J53" s="1">
        <v>5.54</v>
      </c>
      <c r="K53" s="1">
        <v>388.18</v>
      </c>
      <c r="L53" s="1"/>
      <c r="M53" s="1"/>
      <c r="N53" s="1"/>
      <c r="O53" s="1">
        <v>382.97</v>
      </c>
      <c r="P53" s="1">
        <v>134.51</v>
      </c>
      <c r="Q53" s="1" t="s">
        <v>80</v>
      </c>
    </row>
    <row r="54" spans="1:17" x14ac:dyDescent="0.25">
      <c r="A54" s="1">
        <v>327</v>
      </c>
      <c r="B54" s="5">
        <v>44379</v>
      </c>
      <c r="C54" s="1" t="s">
        <v>50</v>
      </c>
      <c r="D54" s="8" t="s">
        <v>16</v>
      </c>
      <c r="E54" s="1" t="s">
        <v>53</v>
      </c>
      <c r="F54" s="1">
        <f t="shared" si="2"/>
        <v>678.30000000000007</v>
      </c>
      <c r="G54" s="1">
        <f t="shared" si="3"/>
        <v>616.24</v>
      </c>
      <c r="H54" s="1">
        <v>449.86</v>
      </c>
      <c r="I54" s="1">
        <v>59.69</v>
      </c>
      <c r="J54" s="1">
        <v>2.37</v>
      </c>
      <c r="K54" s="1">
        <v>166.38</v>
      </c>
      <c r="L54" s="1"/>
      <c r="M54" s="1"/>
      <c r="N54" s="1"/>
      <c r="O54" s="1">
        <v>164.15</v>
      </c>
      <c r="P54" s="1">
        <v>57.66</v>
      </c>
      <c r="Q54" s="1" t="s">
        <v>84</v>
      </c>
    </row>
    <row r="55" spans="1:17" x14ac:dyDescent="0.25">
      <c r="A55" s="1">
        <v>205</v>
      </c>
      <c r="B55" s="5">
        <v>44309</v>
      </c>
      <c r="C55" s="1" t="s">
        <v>50</v>
      </c>
      <c r="D55" s="3" t="s">
        <v>55</v>
      </c>
      <c r="E55" s="1" t="s">
        <v>53</v>
      </c>
      <c r="F55" s="1">
        <f t="shared" si="2"/>
        <v>678.30000000000007</v>
      </c>
      <c r="G55" s="1">
        <f t="shared" si="3"/>
        <v>616.24</v>
      </c>
      <c r="H55" s="1">
        <v>449.86</v>
      </c>
      <c r="I55" s="1">
        <v>59.69</v>
      </c>
      <c r="J55" s="1">
        <v>2.37</v>
      </c>
      <c r="K55" s="1">
        <v>166.38</v>
      </c>
      <c r="L55" s="1"/>
      <c r="M55" s="1"/>
      <c r="N55" s="1"/>
      <c r="O55" s="1">
        <v>164.15</v>
      </c>
      <c r="P55" s="1">
        <v>57.66</v>
      </c>
      <c r="Q55" s="1" t="s">
        <v>57</v>
      </c>
    </row>
    <row r="56" spans="1:17" x14ac:dyDescent="0.25">
      <c r="A56" s="1">
        <v>349</v>
      </c>
      <c r="B56" s="5">
        <v>44386</v>
      </c>
      <c r="C56" s="1" t="s">
        <v>66</v>
      </c>
      <c r="D56" s="3" t="s">
        <v>55</v>
      </c>
      <c r="E56" s="1" t="s">
        <v>53</v>
      </c>
      <c r="F56" s="1">
        <f t="shared" si="2"/>
        <v>678.30000000000007</v>
      </c>
      <c r="G56" s="1">
        <f t="shared" si="3"/>
        <v>616.24</v>
      </c>
      <c r="H56" s="1">
        <v>449.86</v>
      </c>
      <c r="I56" s="1">
        <v>59.69</v>
      </c>
      <c r="J56" s="1">
        <v>2.37</v>
      </c>
      <c r="K56" s="1">
        <v>166.38</v>
      </c>
      <c r="L56" s="1"/>
      <c r="M56" s="1"/>
      <c r="N56" s="1"/>
      <c r="O56" s="1">
        <v>164.15</v>
      </c>
      <c r="P56" s="1">
        <v>57.66</v>
      </c>
      <c r="Q56" s="1" t="s">
        <v>84</v>
      </c>
    </row>
    <row r="57" spans="1:17" x14ac:dyDescent="0.25">
      <c r="A57" s="11">
        <v>452</v>
      </c>
      <c r="B57" s="12">
        <v>44455</v>
      </c>
      <c r="C57" s="11" t="s">
        <v>141</v>
      </c>
      <c r="D57" s="13" t="s">
        <v>55</v>
      </c>
      <c r="E57" s="11" t="s">
        <v>31</v>
      </c>
      <c r="F57" s="11">
        <f t="shared" si="2"/>
        <v>437.49999999999994</v>
      </c>
      <c r="G57" s="11">
        <f t="shared" si="3"/>
        <v>397.46999999999997</v>
      </c>
      <c r="H57" s="11">
        <v>290.14999999999998</v>
      </c>
      <c r="I57" s="11">
        <v>38.5</v>
      </c>
      <c r="J57" s="11">
        <v>1.53</v>
      </c>
      <c r="K57" s="11">
        <v>107.32</v>
      </c>
      <c r="L57" s="11"/>
      <c r="M57" s="11"/>
      <c r="N57" s="11"/>
      <c r="O57" s="11">
        <v>105.88</v>
      </c>
      <c r="P57" s="11">
        <v>37.19</v>
      </c>
      <c r="Q57" s="11" t="s">
        <v>121</v>
      </c>
    </row>
    <row r="58" spans="1:17" x14ac:dyDescent="0.25">
      <c r="A58" s="1">
        <v>433</v>
      </c>
      <c r="B58" s="5">
        <v>44447</v>
      </c>
      <c r="C58" s="1" t="s">
        <v>107</v>
      </c>
      <c r="D58" s="3" t="s">
        <v>116</v>
      </c>
      <c r="E58" s="1" t="s">
        <v>115</v>
      </c>
      <c r="F58" s="1">
        <f t="shared" si="2"/>
        <v>1582.5</v>
      </c>
      <c r="G58" s="1">
        <f t="shared" si="3"/>
        <v>1437.7</v>
      </c>
      <c r="H58" s="1">
        <v>1049.52</v>
      </c>
      <c r="I58" s="1">
        <v>139.26</v>
      </c>
      <c r="J58" s="1">
        <v>5.54</v>
      </c>
      <c r="K58" s="1">
        <v>388.18</v>
      </c>
      <c r="L58" s="1"/>
      <c r="M58" s="1"/>
      <c r="N58" s="1"/>
      <c r="O58" s="1">
        <v>382.97</v>
      </c>
      <c r="P58" s="1">
        <v>134.51</v>
      </c>
      <c r="Q58" s="1" t="s">
        <v>120</v>
      </c>
    </row>
    <row r="59" spans="1:17" x14ac:dyDescent="0.25">
      <c r="A59" s="1">
        <v>166</v>
      </c>
      <c r="B59" s="5">
        <v>44294</v>
      </c>
      <c r="C59" s="1" t="s">
        <v>44</v>
      </c>
      <c r="D59" s="8" t="s">
        <v>46</v>
      </c>
      <c r="E59" s="1" t="s">
        <v>31</v>
      </c>
      <c r="F59" s="1">
        <f t="shared" si="2"/>
        <v>525</v>
      </c>
      <c r="G59" s="1">
        <f t="shared" si="3"/>
        <v>476.96</v>
      </c>
      <c r="H59" s="1">
        <v>367.26</v>
      </c>
      <c r="I59" s="1">
        <v>46.2</v>
      </c>
      <c r="J59" s="1">
        <v>1.84</v>
      </c>
      <c r="K59" s="1">
        <v>109.7</v>
      </c>
      <c r="L59" s="1"/>
      <c r="M59" s="1"/>
      <c r="N59" s="1"/>
      <c r="O59" s="1">
        <v>127.05</v>
      </c>
      <c r="P59" s="1">
        <v>44.63</v>
      </c>
      <c r="Q59" s="1" t="s">
        <v>47</v>
      </c>
    </row>
    <row r="60" spans="1:17" x14ac:dyDescent="0.25">
      <c r="A60" s="1">
        <v>206</v>
      </c>
      <c r="B60" s="5">
        <v>44309</v>
      </c>
      <c r="C60" s="1" t="s">
        <v>50</v>
      </c>
      <c r="D60" s="3" t="s">
        <v>46</v>
      </c>
      <c r="E60" s="1" t="s">
        <v>53</v>
      </c>
      <c r="F60" s="1">
        <f t="shared" si="2"/>
        <v>678.30000000000007</v>
      </c>
      <c r="G60" s="1">
        <f t="shared" si="3"/>
        <v>616.24</v>
      </c>
      <c r="H60" s="1">
        <v>449.86</v>
      </c>
      <c r="I60" s="1">
        <v>59.69</v>
      </c>
      <c r="J60" s="1">
        <v>2.37</v>
      </c>
      <c r="K60" s="1">
        <v>166.38</v>
      </c>
      <c r="L60" s="1"/>
      <c r="M60" s="1"/>
      <c r="N60" s="1"/>
      <c r="O60" s="1">
        <v>164.15</v>
      </c>
      <c r="P60" s="1">
        <v>57.66</v>
      </c>
      <c r="Q60" s="1" t="s">
        <v>57</v>
      </c>
    </row>
    <row r="61" spans="1:17" x14ac:dyDescent="0.25">
      <c r="A61" s="11">
        <v>468</v>
      </c>
      <c r="B61" s="12">
        <v>44459</v>
      </c>
      <c r="C61" s="11" t="s">
        <v>141</v>
      </c>
      <c r="D61" s="13" t="s">
        <v>46</v>
      </c>
      <c r="E61" s="11" t="s">
        <v>31</v>
      </c>
      <c r="F61" s="11">
        <f t="shared" si="2"/>
        <v>980</v>
      </c>
      <c r="G61" s="11">
        <f t="shared" si="3"/>
        <v>890.33</v>
      </c>
      <c r="H61" s="11">
        <v>649.94000000000005</v>
      </c>
      <c r="I61" s="11">
        <v>86.24</v>
      </c>
      <c r="J61" s="11">
        <v>3.43</v>
      </c>
      <c r="K61" s="11">
        <v>240.39</v>
      </c>
      <c r="L61" s="11"/>
      <c r="M61" s="11"/>
      <c r="N61" s="11"/>
      <c r="O61" s="11">
        <v>237.16</v>
      </c>
      <c r="P61" s="11">
        <v>83.3</v>
      </c>
      <c r="Q61" s="11" t="s">
        <v>121</v>
      </c>
    </row>
    <row r="62" spans="1:17" x14ac:dyDescent="0.25">
      <c r="A62" s="11">
        <v>453</v>
      </c>
      <c r="B62" s="12">
        <v>44455</v>
      </c>
      <c r="C62" s="11" t="s">
        <v>141</v>
      </c>
      <c r="D62" s="13" t="s">
        <v>127</v>
      </c>
      <c r="E62" s="11" t="s">
        <v>31</v>
      </c>
      <c r="F62" s="11">
        <f t="shared" si="2"/>
        <v>874.99999999999989</v>
      </c>
      <c r="G62" s="11">
        <f t="shared" si="3"/>
        <v>794.93999999999994</v>
      </c>
      <c r="H62" s="11">
        <v>580.30999999999995</v>
      </c>
      <c r="I62" s="11">
        <v>77</v>
      </c>
      <c r="J62" s="11">
        <v>3.06</v>
      </c>
      <c r="K62" s="11">
        <v>214.63</v>
      </c>
      <c r="L62" s="11"/>
      <c r="M62" s="11"/>
      <c r="N62" s="11"/>
      <c r="O62" s="11">
        <v>211.75</v>
      </c>
      <c r="P62" s="11">
        <v>74.38</v>
      </c>
      <c r="Q62" s="11" t="s">
        <v>121</v>
      </c>
    </row>
    <row r="63" spans="1:17" x14ac:dyDescent="0.25">
      <c r="A63" s="1">
        <v>310</v>
      </c>
      <c r="B63" s="5">
        <v>44378</v>
      </c>
      <c r="C63" s="1" t="s">
        <v>50</v>
      </c>
      <c r="D63" s="3" t="s">
        <v>71</v>
      </c>
      <c r="E63" s="1" t="s">
        <v>70</v>
      </c>
      <c r="F63" s="1">
        <f t="shared" si="2"/>
        <v>1582.5</v>
      </c>
      <c r="G63" s="1">
        <f t="shared" si="3"/>
        <v>1437.7</v>
      </c>
      <c r="H63" s="1">
        <v>1049.52</v>
      </c>
      <c r="I63" s="1">
        <v>139.26</v>
      </c>
      <c r="J63" s="1">
        <v>5.54</v>
      </c>
      <c r="K63" s="1">
        <v>388.18</v>
      </c>
      <c r="L63" s="1"/>
      <c r="M63" s="1"/>
      <c r="N63" s="1"/>
      <c r="O63" s="1">
        <v>382.97</v>
      </c>
      <c r="P63" s="1">
        <v>134.51</v>
      </c>
      <c r="Q63" s="1" t="s">
        <v>80</v>
      </c>
    </row>
    <row r="64" spans="1:17" x14ac:dyDescent="0.25">
      <c r="A64" s="1">
        <v>329</v>
      </c>
      <c r="B64" s="5">
        <v>44379</v>
      </c>
      <c r="C64" s="1" t="s">
        <v>50</v>
      </c>
      <c r="D64" s="3" t="s">
        <v>71</v>
      </c>
      <c r="E64" s="1" t="s">
        <v>53</v>
      </c>
      <c r="F64" s="1">
        <f t="shared" si="2"/>
        <v>678.30000000000007</v>
      </c>
      <c r="G64" s="1">
        <f t="shared" si="3"/>
        <v>616.24</v>
      </c>
      <c r="H64" s="1">
        <v>449.86</v>
      </c>
      <c r="I64" s="1">
        <v>59.69</v>
      </c>
      <c r="J64" s="1">
        <v>2.37</v>
      </c>
      <c r="K64" s="1">
        <v>166.38</v>
      </c>
      <c r="L64" s="1"/>
      <c r="M64" s="1"/>
      <c r="N64" s="1"/>
      <c r="O64" s="1">
        <v>164.15</v>
      </c>
      <c r="P64" s="1">
        <v>57.66</v>
      </c>
      <c r="Q64" s="1" t="s">
        <v>84</v>
      </c>
    </row>
    <row r="65" spans="1:17" x14ac:dyDescent="0.25">
      <c r="A65" s="11">
        <v>469</v>
      </c>
      <c r="B65" s="12">
        <v>44459</v>
      </c>
      <c r="C65" s="11" t="s">
        <v>141</v>
      </c>
      <c r="D65" s="13" t="s">
        <v>132</v>
      </c>
      <c r="E65" s="11" t="s">
        <v>31</v>
      </c>
      <c r="F65" s="11">
        <f t="shared" si="2"/>
        <v>805.00000000000011</v>
      </c>
      <c r="G65" s="11">
        <f t="shared" si="3"/>
        <v>731.34</v>
      </c>
      <c r="H65" s="11">
        <v>533.88</v>
      </c>
      <c r="I65" s="11">
        <v>70.84</v>
      </c>
      <c r="J65" s="11">
        <v>2.82</v>
      </c>
      <c r="K65" s="11">
        <v>197.46</v>
      </c>
      <c r="L65" s="11"/>
      <c r="M65" s="11"/>
      <c r="N65" s="11"/>
      <c r="O65" s="11">
        <v>194.81</v>
      </c>
      <c r="P65" s="11">
        <v>68.430000000000007</v>
      </c>
      <c r="Q65" s="11" t="s">
        <v>121</v>
      </c>
    </row>
    <row r="66" spans="1:17" x14ac:dyDescent="0.25">
      <c r="A66" s="1">
        <v>545</v>
      </c>
      <c r="B66" s="5">
        <v>44545</v>
      </c>
      <c r="C66" s="1" t="s">
        <v>48</v>
      </c>
      <c r="D66" s="3" t="s">
        <v>137</v>
      </c>
      <c r="E66" s="1" t="s">
        <v>138</v>
      </c>
      <c r="F66" s="1">
        <f t="shared" ref="F66:F97" si="4">G66+I66+J66</f>
        <v>1629</v>
      </c>
      <c r="G66" s="1">
        <f t="shared" ref="G66:G97" si="5">H66+K66+L66+M66+N66</f>
        <v>1629</v>
      </c>
      <c r="H66" s="1">
        <v>1157.73</v>
      </c>
      <c r="I66" s="1">
        <v>0</v>
      </c>
      <c r="J66" s="1">
        <v>0</v>
      </c>
      <c r="K66" s="1">
        <v>439.83</v>
      </c>
      <c r="L66" s="1">
        <v>28.18</v>
      </c>
      <c r="M66" s="1">
        <v>3.26</v>
      </c>
      <c r="N66" s="1"/>
      <c r="O66" s="1">
        <v>0</v>
      </c>
      <c r="P66" s="1">
        <v>138.47</v>
      </c>
      <c r="Q66" s="1" t="s">
        <v>119</v>
      </c>
    </row>
    <row r="67" spans="1:17" x14ac:dyDescent="0.25">
      <c r="A67" s="1">
        <v>434</v>
      </c>
      <c r="B67" s="5">
        <v>44447</v>
      </c>
      <c r="C67" s="1" t="s">
        <v>107</v>
      </c>
      <c r="D67" s="3" t="s">
        <v>117</v>
      </c>
      <c r="E67" s="1" t="s">
        <v>114</v>
      </c>
      <c r="F67" s="1">
        <f t="shared" si="4"/>
        <v>678.30000000000007</v>
      </c>
      <c r="G67" s="1">
        <f t="shared" si="5"/>
        <v>616.24</v>
      </c>
      <c r="H67" s="1">
        <v>449.86</v>
      </c>
      <c r="I67" s="1">
        <v>59.69</v>
      </c>
      <c r="J67" s="1">
        <v>2.37</v>
      </c>
      <c r="K67" s="1">
        <v>166.38</v>
      </c>
      <c r="L67" s="1"/>
      <c r="M67" s="1"/>
      <c r="N67" s="1"/>
      <c r="O67" s="1">
        <v>164.15</v>
      </c>
      <c r="P67" s="1">
        <v>57.66</v>
      </c>
      <c r="Q67" s="1" t="s">
        <v>120</v>
      </c>
    </row>
    <row r="68" spans="1:17" x14ac:dyDescent="0.25">
      <c r="A68" s="1">
        <v>372</v>
      </c>
      <c r="B68" s="5">
        <v>44410</v>
      </c>
      <c r="C68" s="1" t="s">
        <v>93</v>
      </c>
      <c r="D68" s="3" t="s">
        <v>94</v>
      </c>
      <c r="E68" s="1" t="s">
        <v>95</v>
      </c>
      <c r="F68" s="1">
        <f t="shared" si="4"/>
        <v>3500</v>
      </c>
      <c r="G68" s="1">
        <f t="shared" si="5"/>
        <v>3500</v>
      </c>
      <c r="H68" s="1">
        <v>3500</v>
      </c>
      <c r="I68" s="1">
        <v>0</v>
      </c>
      <c r="J68" s="1">
        <v>0</v>
      </c>
      <c r="K68" s="1">
        <v>0</v>
      </c>
      <c r="L68" s="1"/>
      <c r="M68" s="1"/>
      <c r="N68" s="1">
        <v>0</v>
      </c>
      <c r="O68" s="1">
        <v>0</v>
      </c>
      <c r="P68" s="1">
        <v>0</v>
      </c>
      <c r="Q68" s="1" t="s">
        <v>98</v>
      </c>
    </row>
    <row r="69" spans="1:17" x14ac:dyDescent="0.25">
      <c r="A69" s="1">
        <v>351</v>
      </c>
      <c r="B69" s="5">
        <v>44386</v>
      </c>
      <c r="C69" s="1" t="s">
        <v>66</v>
      </c>
      <c r="D69" s="3" t="s">
        <v>88</v>
      </c>
      <c r="E69" s="1" t="s">
        <v>53</v>
      </c>
      <c r="F69" s="1">
        <f t="shared" si="4"/>
        <v>678.30000000000007</v>
      </c>
      <c r="G69" s="1">
        <f t="shared" si="5"/>
        <v>616.24</v>
      </c>
      <c r="H69" s="1">
        <v>449.86</v>
      </c>
      <c r="I69" s="1">
        <v>59.69</v>
      </c>
      <c r="J69" s="1">
        <v>2.37</v>
      </c>
      <c r="K69" s="1">
        <v>166.38</v>
      </c>
      <c r="L69" s="1"/>
      <c r="M69" s="1"/>
      <c r="N69" s="1"/>
      <c r="O69" s="1">
        <v>164.15</v>
      </c>
      <c r="P69" s="1">
        <v>57.66</v>
      </c>
      <c r="Q69" s="1" t="s">
        <v>84</v>
      </c>
    </row>
    <row r="70" spans="1:17" x14ac:dyDescent="0.25">
      <c r="A70" s="11">
        <v>454</v>
      </c>
      <c r="B70" s="12">
        <v>44455</v>
      </c>
      <c r="C70" s="11" t="s">
        <v>141</v>
      </c>
      <c r="D70" s="13" t="s">
        <v>88</v>
      </c>
      <c r="E70" s="11" t="s">
        <v>31</v>
      </c>
      <c r="F70" s="11">
        <f t="shared" si="4"/>
        <v>1750</v>
      </c>
      <c r="G70" s="11">
        <f t="shared" si="5"/>
        <v>1589.87</v>
      </c>
      <c r="H70" s="11">
        <v>1160.6099999999999</v>
      </c>
      <c r="I70" s="11">
        <v>154</v>
      </c>
      <c r="J70" s="11">
        <v>6.13</v>
      </c>
      <c r="K70" s="11">
        <v>429.26</v>
      </c>
      <c r="L70" s="11"/>
      <c r="M70" s="11"/>
      <c r="N70" s="11"/>
      <c r="O70" s="11">
        <v>423.5</v>
      </c>
      <c r="P70" s="11">
        <v>148.75</v>
      </c>
      <c r="Q70" s="11" t="s">
        <v>121</v>
      </c>
    </row>
    <row r="71" spans="1:17" x14ac:dyDescent="0.25">
      <c r="A71" s="1">
        <v>352</v>
      </c>
      <c r="B71" s="5">
        <v>44386</v>
      </c>
      <c r="C71" s="1" t="s">
        <v>66</v>
      </c>
      <c r="D71" s="3" t="s">
        <v>89</v>
      </c>
      <c r="E71" s="1" t="s">
        <v>53</v>
      </c>
      <c r="F71" s="1">
        <f t="shared" si="4"/>
        <v>678.30000000000007</v>
      </c>
      <c r="G71" s="1">
        <f t="shared" si="5"/>
        <v>616.24</v>
      </c>
      <c r="H71" s="1">
        <v>449.86</v>
      </c>
      <c r="I71" s="1">
        <v>59.69</v>
      </c>
      <c r="J71" s="1">
        <v>2.37</v>
      </c>
      <c r="K71" s="1">
        <v>166.38</v>
      </c>
      <c r="L71" s="1"/>
      <c r="M71" s="1"/>
      <c r="N71" s="1"/>
      <c r="O71" s="1">
        <v>164.15</v>
      </c>
      <c r="P71" s="1">
        <v>57.66</v>
      </c>
      <c r="Q71" s="1" t="s">
        <v>84</v>
      </c>
    </row>
    <row r="72" spans="1:17" x14ac:dyDescent="0.25">
      <c r="A72" s="1">
        <v>207</v>
      </c>
      <c r="B72" s="5">
        <v>44309</v>
      </c>
      <c r="C72" s="1" t="s">
        <v>50</v>
      </c>
      <c r="D72" s="3" t="s">
        <v>17</v>
      </c>
      <c r="E72" s="1" t="s">
        <v>58</v>
      </c>
      <c r="F72" s="1">
        <f t="shared" si="4"/>
        <v>3165</v>
      </c>
      <c r="G72" s="1">
        <f t="shared" si="5"/>
        <v>2875.4</v>
      </c>
      <c r="H72" s="1">
        <v>2099.04</v>
      </c>
      <c r="I72" s="1">
        <v>278.52</v>
      </c>
      <c r="J72" s="1">
        <v>11.08</v>
      </c>
      <c r="K72" s="1">
        <v>776.36</v>
      </c>
      <c r="L72" s="1"/>
      <c r="M72" s="1"/>
      <c r="N72" s="1"/>
      <c r="O72" s="1">
        <v>765.93</v>
      </c>
      <c r="P72" s="1">
        <v>269.02999999999997</v>
      </c>
      <c r="Q72" s="1" t="s">
        <v>57</v>
      </c>
    </row>
    <row r="73" spans="1:17" x14ac:dyDescent="0.25">
      <c r="A73" s="1">
        <v>505</v>
      </c>
      <c r="B73" s="5">
        <v>44491</v>
      </c>
      <c r="C73" s="1" t="s">
        <v>135</v>
      </c>
      <c r="D73" s="3" t="s">
        <v>17</v>
      </c>
      <c r="E73" s="1" t="s">
        <v>135</v>
      </c>
      <c r="F73" s="1">
        <f t="shared" si="4"/>
        <v>80.84</v>
      </c>
      <c r="G73" s="1">
        <f t="shared" si="5"/>
        <v>80.84</v>
      </c>
      <c r="H73" s="1">
        <v>59.01</v>
      </c>
      <c r="I73" s="1"/>
      <c r="J73" s="1"/>
      <c r="K73" s="1">
        <v>21.83</v>
      </c>
      <c r="L73" s="1"/>
      <c r="M73" s="1"/>
      <c r="N73" s="1"/>
      <c r="O73" s="1"/>
      <c r="P73" s="1">
        <v>6.87</v>
      </c>
      <c r="Q73" s="1" t="s">
        <v>139</v>
      </c>
    </row>
    <row r="74" spans="1:17" x14ac:dyDescent="0.25">
      <c r="A74" s="1">
        <v>126</v>
      </c>
      <c r="B74" s="5">
        <v>44277</v>
      </c>
      <c r="C74" s="1" t="s">
        <v>33</v>
      </c>
      <c r="D74" s="10" t="s">
        <v>29</v>
      </c>
      <c r="E74" s="1" t="s">
        <v>31</v>
      </c>
      <c r="F74" s="1">
        <f t="shared" si="4"/>
        <v>874.99999999999989</v>
      </c>
      <c r="G74" s="1">
        <f t="shared" si="5"/>
        <v>794.93999999999994</v>
      </c>
      <c r="H74" s="1">
        <v>580.30999999999995</v>
      </c>
      <c r="I74" s="1">
        <v>77</v>
      </c>
      <c r="J74" s="1">
        <v>3.06</v>
      </c>
      <c r="K74" s="1">
        <v>214.63</v>
      </c>
      <c r="L74" s="6"/>
      <c r="M74" s="1"/>
      <c r="N74" s="1"/>
      <c r="O74" s="1">
        <v>211.75</v>
      </c>
      <c r="P74" s="1">
        <v>74.38</v>
      </c>
      <c r="Q74" s="1" t="s">
        <v>32</v>
      </c>
    </row>
    <row r="75" spans="1:17" x14ac:dyDescent="0.25">
      <c r="A75" s="1">
        <v>418</v>
      </c>
      <c r="B75" s="5">
        <v>44447</v>
      </c>
      <c r="C75" s="1" t="s">
        <v>104</v>
      </c>
      <c r="D75" s="3" t="s">
        <v>29</v>
      </c>
      <c r="E75" s="1" t="s">
        <v>105</v>
      </c>
      <c r="F75" s="1">
        <f t="shared" si="4"/>
        <v>1582.5</v>
      </c>
      <c r="G75" s="1">
        <f t="shared" si="5"/>
        <v>1437.7</v>
      </c>
      <c r="H75" s="1">
        <v>1049.52</v>
      </c>
      <c r="I75" s="1">
        <v>139.26</v>
      </c>
      <c r="J75" s="1">
        <v>5.54</v>
      </c>
      <c r="K75" s="1">
        <v>388.18</v>
      </c>
      <c r="L75" s="1"/>
      <c r="M75" s="1"/>
      <c r="N75" s="1"/>
      <c r="O75" s="1">
        <v>382.97</v>
      </c>
      <c r="P75" s="1">
        <v>134.51</v>
      </c>
      <c r="Q75" s="1" t="s">
        <v>120</v>
      </c>
    </row>
    <row r="76" spans="1:17" x14ac:dyDescent="0.25">
      <c r="A76" s="1">
        <v>435</v>
      </c>
      <c r="B76" s="5">
        <v>44447</v>
      </c>
      <c r="C76" s="1" t="s">
        <v>107</v>
      </c>
      <c r="D76" s="3" t="s">
        <v>29</v>
      </c>
      <c r="E76" s="1" t="s">
        <v>114</v>
      </c>
      <c r="F76" s="1">
        <f t="shared" si="4"/>
        <v>678.30000000000007</v>
      </c>
      <c r="G76" s="1">
        <f t="shared" si="5"/>
        <v>616.24</v>
      </c>
      <c r="H76" s="1">
        <v>449.86</v>
      </c>
      <c r="I76" s="1">
        <v>59.69</v>
      </c>
      <c r="J76" s="1">
        <v>2.37</v>
      </c>
      <c r="K76" s="1">
        <v>166.38</v>
      </c>
      <c r="L76" s="1"/>
      <c r="M76" s="1"/>
      <c r="N76" s="1"/>
      <c r="O76" s="1">
        <v>164.15</v>
      </c>
      <c r="P76" s="1">
        <v>57.66</v>
      </c>
      <c r="Q76" s="1" t="s">
        <v>120</v>
      </c>
    </row>
    <row r="77" spans="1:17" x14ac:dyDescent="0.25">
      <c r="A77" s="1">
        <v>424</v>
      </c>
      <c r="B77" s="5">
        <v>44447</v>
      </c>
      <c r="C77" s="1" t="s">
        <v>107</v>
      </c>
      <c r="D77" s="3" t="s">
        <v>108</v>
      </c>
      <c r="E77" s="1" t="s">
        <v>113</v>
      </c>
      <c r="F77" s="1">
        <f t="shared" si="4"/>
        <v>37.5</v>
      </c>
      <c r="G77" s="1">
        <f t="shared" si="5"/>
        <v>34.07</v>
      </c>
      <c r="H77" s="1">
        <v>26.23</v>
      </c>
      <c r="I77" s="1">
        <v>3.3</v>
      </c>
      <c r="J77" s="1">
        <v>0.13</v>
      </c>
      <c r="K77" s="1">
        <v>7.84</v>
      </c>
      <c r="L77" s="1"/>
      <c r="M77" s="1"/>
      <c r="N77" s="1"/>
      <c r="O77" s="1">
        <v>45.37</v>
      </c>
      <c r="P77" s="1">
        <v>15.94</v>
      </c>
      <c r="Q77" s="1" t="s">
        <v>120</v>
      </c>
    </row>
    <row r="78" spans="1:17" x14ac:dyDescent="0.25">
      <c r="A78" s="1">
        <v>347</v>
      </c>
      <c r="B78" s="5">
        <v>44386</v>
      </c>
      <c r="C78" s="1" t="s">
        <v>66</v>
      </c>
      <c r="D78" s="3" t="s">
        <v>86</v>
      </c>
      <c r="E78" s="1" t="s">
        <v>53</v>
      </c>
      <c r="F78" s="1">
        <f t="shared" si="4"/>
        <v>678.30000000000007</v>
      </c>
      <c r="G78" s="1">
        <f t="shared" si="5"/>
        <v>616.24</v>
      </c>
      <c r="H78" s="1">
        <v>449.86</v>
      </c>
      <c r="I78" s="1">
        <v>59.69</v>
      </c>
      <c r="J78" s="1">
        <v>2.37</v>
      </c>
      <c r="K78" s="1">
        <v>166.38</v>
      </c>
      <c r="L78" s="1"/>
      <c r="M78" s="1"/>
      <c r="N78" s="1"/>
      <c r="O78" s="1">
        <v>164.15</v>
      </c>
      <c r="P78" s="1">
        <v>57.66</v>
      </c>
      <c r="Q78" s="1" t="s">
        <v>84</v>
      </c>
    </row>
    <row r="79" spans="1:17" x14ac:dyDescent="0.25">
      <c r="A79" s="1">
        <v>114</v>
      </c>
      <c r="B79" s="5">
        <v>44265</v>
      </c>
      <c r="C79" s="1" t="s">
        <v>33</v>
      </c>
      <c r="D79" s="10" t="s">
        <v>28</v>
      </c>
      <c r="E79" s="1" t="s">
        <v>31</v>
      </c>
      <c r="F79" s="1">
        <f t="shared" si="4"/>
        <v>874.99999999999989</v>
      </c>
      <c r="G79" s="1">
        <f t="shared" si="5"/>
        <v>794.93999999999994</v>
      </c>
      <c r="H79" s="1">
        <v>580.30999999999995</v>
      </c>
      <c r="I79" s="1">
        <v>77</v>
      </c>
      <c r="J79" s="1">
        <v>3.06</v>
      </c>
      <c r="K79" s="1">
        <v>214.63</v>
      </c>
      <c r="L79" s="6"/>
      <c r="M79" s="1"/>
      <c r="N79" s="1"/>
      <c r="O79" s="1">
        <v>211.75</v>
      </c>
      <c r="P79" s="1">
        <v>74.38</v>
      </c>
      <c r="Q79" s="1" t="s">
        <v>32</v>
      </c>
    </row>
    <row r="80" spans="1:17" x14ac:dyDescent="0.25">
      <c r="A80" s="11">
        <v>470</v>
      </c>
      <c r="B80" s="12">
        <v>44459</v>
      </c>
      <c r="C80" s="11" t="s">
        <v>141</v>
      </c>
      <c r="D80" s="13" t="s">
        <v>28</v>
      </c>
      <c r="E80" s="11" t="s">
        <v>31</v>
      </c>
      <c r="F80" s="11">
        <f t="shared" si="4"/>
        <v>2555.0000000000005</v>
      </c>
      <c r="G80" s="11">
        <f t="shared" si="5"/>
        <v>2321.2200000000003</v>
      </c>
      <c r="H80" s="11">
        <v>1694.49</v>
      </c>
      <c r="I80" s="11">
        <v>224.84</v>
      </c>
      <c r="J80" s="11">
        <v>8.94</v>
      </c>
      <c r="K80" s="11">
        <v>626.73</v>
      </c>
      <c r="L80" s="11"/>
      <c r="M80" s="11"/>
      <c r="N80" s="11"/>
      <c r="O80" s="11">
        <v>618.30999999999995</v>
      </c>
      <c r="P80" s="11">
        <v>217.18</v>
      </c>
      <c r="Q80" s="11" t="s">
        <v>121</v>
      </c>
    </row>
    <row r="81" spans="1:17" x14ac:dyDescent="0.25">
      <c r="A81" s="1">
        <v>208</v>
      </c>
      <c r="B81" s="5">
        <v>44309</v>
      </c>
      <c r="C81" s="1" t="s">
        <v>50</v>
      </c>
      <c r="D81" s="8" t="s">
        <v>26</v>
      </c>
      <c r="E81" s="1"/>
      <c r="F81" s="1">
        <f t="shared" si="4"/>
        <v>678.30000000000007</v>
      </c>
      <c r="G81" s="1">
        <f t="shared" si="5"/>
        <v>616.24</v>
      </c>
      <c r="H81" s="1">
        <v>449.86</v>
      </c>
      <c r="I81" s="1">
        <v>59.69</v>
      </c>
      <c r="J81" s="1">
        <v>2.37</v>
      </c>
      <c r="K81" s="1">
        <v>166.38</v>
      </c>
      <c r="L81" s="1"/>
      <c r="M81" s="1"/>
      <c r="N81" s="1"/>
      <c r="O81" s="1">
        <v>164.15</v>
      </c>
      <c r="P81" s="1">
        <v>57.66</v>
      </c>
      <c r="Q81" s="1" t="s">
        <v>57</v>
      </c>
    </row>
    <row r="82" spans="1:17" x14ac:dyDescent="0.25">
      <c r="A82" s="1">
        <v>311</v>
      </c>
      <c r="B82" s="5">
        <v>44378</v>
      </c>
      <c r="C82" s="1" t="s">
        <v>50</v>
      </c>
      <c r="D82" s="3" t="s">
        <v>72</v>
      </c>
      <c r="E82" s="1" t="s">
        <v>70</v>
      </c>
      <c r="F82" s="1">
        <f t="shared" si="4"/>
        <v>1935.6</v>
      </c>
      <c r="G82" s="1">
        <f t="shared" si="5"/>
        <v>1935.6</v>
      </c>
      <c r="H82" s="1">
        <v>1412.99</v>
      </c>
      <c r="I82" s="1">
        <v>0</v>
      </c>
      <c r="J82" s="1">
        <v>0</v>
      </c>
      <c r="K82" s="1"/>
      <c r="L82" s="1"/>
      <c r="M82" s="1"/>
      <c r="N82" s="1">
        <v>522.61</v>
      </c>
      <c r="O82" s="1">
        <v>0</v>
      </c>
      <c r="P82" s="1">
        <v>164.53</v>
      </c>
      <c r="Q82" s="1" t="s">
        <v>79</v>
      </c>
    </row>
    <row r="83" spans="1:17" x14ac:dyDescent="0.25">
      <c r="A83" s="11">
        <v>455</v>
      </c>
      <c r="B83" s="12">
        <v>44455</v>
      </c>
      <c r="C83" s="11" t="s">
        <v>141</v>
      </c>
      <c r="D83" s="13" t="s">
        <v>128</v>
      </c>
      <c r="E83" s="11" t="s">
        <v>31</v>
      </c>
      <c r="F83" s="11">
        <f t="shared" si="4"/>
        <v>350.00000000000006</v>
      </c>
      <c r="G83" s="11">
        <f t="shared" si="5"/>
        <v>317.97000000000003</v>
      </c>
      <c r="H83" s="11">
        <v>232.12</v>
      </c>
      <c r="I83" s="11">
        <v>30.8</v>
      </c>
      <c r="J83" s="11">
        <v>1.23</v>
      </c>
      <c r="K83" s="11">
        <v>85.85</v>
      </c>
      <c r="L83" s="11"/>
      <c r="M83" s="11"/>
      <c r="N83" s="11"/>
      <c r="O83" s="11">
        <v>84.7</v>
      </c>
      <c r="P83" s="11">
        <v>29.75</v>
      </c>
      <c r="Q83" s="11" t="s">
        <v>121</v>
      </c>
    </row>
    <row r="84" spans="1:17" x14ac:dyDescent="0.25">
      <c r="A84" s="1">
        <v>346</v>
      </c>
      <c r="B84" s="5">
        <v>44386</v>
      </c>
      <c r="C84" s="1" t="s">
        <v>66</v>
      </c>
      <c r="D84" s="10" t="s">
        <v>85</v>
      </c>
      <c r="E84" s="1" t="s">
        <v>91</v>
      </c>
      <c r="F84" s="1">
        <f t="shared" si="4"/>
        <v>1582.5</v>
      </c>
      <c r="G84" s="1">
        <f t="shared" si="5"/>
        <v>1437.7</v>
      </c>
      <c r="H84" s="1">
        <v>1049.52</v>
      </c>
      <c r="I84" s="1">
        <v>139.26</v>
      </c>
      <c r="J84" s="1">
        <v>5.54</v>
      </c>
      <c r="K84" s="1">
        <v>388.18</v>
      </c>
      <c r="L84" s="1"/>
      <c r="M84" s="1"/>
      <c r="N84" s="1"/>
      <c r="O84" s="1">
        <v>382.97</v>
      </c>
      <c r="P84" s="1">
        <v>134.51</v>
      </c>
      <c r="Q84" s="1" t="s">
        <v>84</v>
      </c>
    </row>
    <row r="85" spans="1:17" x14ac:dyDescent="0.25">
      <c r="A85" s="11">
        <v>456</v>
      </c>
      <c r="B85" s="12">
        <v>44455</v>
      </c>
      <c r="C85" s="11" t="s">
        <v>141</v>
      </c>
      <c r="D85" s="13" t="s">
        <v>85</v>
      </c>
      <c r="E85" s="11" t="s">
        <v>31</v>
      </c>
      <c r="F85" s="11">
        <f t="shared" si="4"/>
        <v>700.00000000000011</v>
      </c>
      <c r="G85" s="11">
        <f t="shared" si="5"/>
        <v>635.95000000000005</v>
      </c>
      <c r="H85" s="11">
        <v>464.24</v>
      </c>
      <c r="I85" s="11">
        <v>61.6</v>
      </c>
      <c r="J85" s="11">
        <v>2.4500000000000002</v>
      </c>
      <c r="K85" s="11">
        <v>171.71</v>
      </c>
      <c r="L85" s="11"/>
      <c r="M85" s="11"/>
      <c r="N85" s="11"/>
      <c r="O85" s="11">
        <v>169.4</v>
      </c>
      <c r="P85" s="11">
        <v>59.5</v>
      </c>
      <c r="Q85" s="11" t="s">
        <v>121</v>
      </c>
    </row>
    <row r="86" spans="1:17" x14ac:dyDescent="0.25">
      <c r="A86" s="1">
        <v>209</v>
      </c>
      <c r="B86" s="5">
        <v>44309</v>
      </c>
      <c r="C86" s="1" t="s">
        <v>50</v>
      </c>
      <c r="D86" s="8" t="s">
        <v>56</v>
      </c>
      <c r="E86" s="1"/>
      <c r="F86" s="1">
        <f t="shared" si="4"/>
        <v>1935.6</v>
      </c>
      <c r="G86" s="1">
        <f t="shared" si="5"/>
        <v>1935.6</v>
      </c>
      <c r="H86" s="1">
        <v>1412.99</v>
      </c>
      <c r="I86" s="1">
        <v>0</v>
      </c>
      <c r="J86" s="1">
        <v>0</v>
      </c>
      <c r="K86" s="1">
        <v>0</v>
      </c>
      <c r="L86" s="1"/>
      <c r="M86" s="1"/>
      <c r="N86" s="1">
        <v>522.61</v>
      </c>
      <c r="O86" s="1">
        <v>0</v>
      </c>
      <c r="P86" s="1">
        <v>164.33</v>
      </c>
      <c r="Q86" s="1" t="s">
        <v>59</v>
      </c>
    </row>
    <row r="87" spans="1:17" x14ac:dyDescent="0.25">
      <c r="A87" s="1">
        <v>134</v>
      </c>
      <c r="B87" s="5">
        <v>44287</v>
      </c>
      <c r="C87" s="1" t="s">
        <v>34</v>
      </c>
      <c r="D87" s="3" t="s">
        <v>23</v>
      </c>
      <c r="E87" s="1" t="s">
        <v>45</v>
      </c>
      <c r="F87" s="1">
        <f t="shared" si="4"/>
        <v>1050</v>
      </c>
      <c r="G87" s="1">
        <f t="shared" si="5"/>
        <v>1050</v>
      </c>
      <c r="H87" s="1">
        <v>766.5</v>
      </c>
      <c r="I87" s="1">
        <v>0</v>
      </c>
      <c r="J87" s="1">
        <v>0</v>
      </c>
      <c r="K87" s="1">
        <v>283.5</v>
      </c>
      <c r="L87" s="1"/>
      <c r="M87" s="1"/>
      <c r="N87" s="1"/>
      <c r="O87" s="1">
        <v>0</v>
      </c>
      <c r="P87" s="1">
        <v>89.25</v>
      </c>
      <c r="Q87" s="1" t="s">
        <v>47</v>
      </c>
    </row>
    <row r="88" spans="1:17" x14ac:dyDescent="0.25">
      <c r="A88" s="1">
        <v>219</v>
      </c>
      <c r="B88" s="5">
        <v>44319</v>
      </c>
      <c r="C88" s="1" t="s">
        <v>61</v>
      </c>
      <c r="D88" s="3" t="s">
        <v>23</v>
      </c>
      <c r="E88" s="1" t="s">
        <v>63</v>
      </c>
      <c r="F88" s="1">
        <f t="shared" si="4"/>
        <v>525</v>
      </c>
      <c r="G88" s="1">
        <f t="shared" si="5"/>
        <v>525</v>
      </c>
      <c r="H88" s="1">
        <v>383.25</v>
      </c>
      <c r="I88" s="1">
        <v>0</v>
      </c>
      <c r="J88" s="1">
        <v>0</v>
      </c>
      <c r="K88" s="1">
        <v>0</v>
      </c>
      <c r="L88" s="1"/>
      <c r="M88" s="1"/>
      <c r="N88" s="1">
        <v>141.75</v>
      </c>
      <c r="O88" s="1">
        <v>0</v>
      </c>
      <c r="P88" s="1">
        <v>44.63</v>
      </c>
      <c r="Q88" s="1" t="s">
        <v>62</v>
      </c>
    </row>
    <row r="89" spans="1:17" x14ac:dyDescent="0.25">
      <c r="A89" s="1">
        <v>291</v>
      </c>
      <c r="B89" s="5">
        <v>44378</v>
      </c>
      <c r="C89" s="1" t="s">
        <v>69</v>
      </c>
      <c r="D89" s="3" t="s">
        <v>23</v>
      </c>
      <c r="E89" s="1" t="s">
        <v>64</v>
      </c>
      <c r="F89" s="1">
        <f t="shared" si="4"/>
        <v>1225</v>
      </c>
      <c r="G89" s="1">
        <f t="shared" si="5"/>
        <v>1225</v>
      </c>
      <c r="H89" s="1">
        <v>894.25</v>
      </c>
      <c r="I89" s="1">
        <v>0</v>
      </c>
      <c r="J89" s="1">
        <v>0</v>
      </c>
      <c r="K89" s="1">
        <v>0</v>
      </c>
      <c r="L89" s="1"/>
      <c r="M89" s="1"/>
      <c r="N89" s="1">
        <v>330.75</v>
      </c>
      <c r="O89" s="1">
        <v>0</v>
      </c>
      <c r="P89" s="1">
        <v>104.13</v>
      </c>
      <c r="Q89" s="1" t="s">
        <v>62</v>
      </c>
    </row>
    <row r="90" spans="1:17" x14ac:dyDescent="0.25">
      <c r="A90" s="1">
        <v>348</v>
      </c>
      <c r="B90" s="5">
        <v>44386</v>
      </c>
      <c r="C90" s="1" t="s">
        <v>66</v>
      </c>
      <c r="D90" s="3" t="s">
        <v>23</v>
      </c>
      <c r="E90" s="1" t="s">
        <v>91</v>
      </c>
      <c r="F90" s="1">
        <f t="shared" si="4"/>
        <v>1935.6</v>
      </c>
      <c r="G90" s="1">
        <f t="shared" si="5"/>
        <v>1935.6</v>
      </c>
      <c r="H90" s="1">
        <v>1412.99</v>
      </c>
      <c r="I90" s="1">
        <v>0</v>
      </c>
      <c r="J90" s="1">
        <v>0</v>
      </c>
      <c r="K90" s="1">
        <v>0</v>
      </c>
      <c r="L90" s="1">
        <v>0</v>
      </c>
      <c r="M90" s="1"/>
      <c r="N90" s="1">
        <v>522.61</v>
      </c>
      <c r="O90" s="1">
        <v>0</v>
      </c>
      <c r="P90" s="1">
        <v>164.53</v>
      </c>
      <c r="Q90" s="1" t="s">
        <v>92</v>
      </c>
    </row>
    <row r="91" spans="1:17" x14ac:dyDescent="0.25">
      <c r="A91" s="1">
        <v>506</v>
      </c>
      <c r="B91" s="5">
        <v>44491</v>
      </c>
      <c r="C91" s="1" t="s">
        <v>135</v>
      </c>
      <c r="D91" s="3" t="s">
        <v>134</v>
      </c>
      <c r="E91" s="1" t="s">
        <v>135</v>
      </c>
      <c r="F91" s="1">
        <f t="shared" si="4"/>
        <v>80.84</v>
      </c>
      <c r="G91" s="1">
        <f t="shared" si="5"/>
        <v>80.84</v>
      </c>
      <c r="H91" s="1">
        <v>59.01</v>
      </c>
      <c r="I91" s="1"/>
      <c r="J91" s="1"/>
      <c r="K91" s="1">
        <v>21.83</v>
      </c>
      <c r="L91" s="1"/>
      <c r="M91" s="1"/>
      <c r="N91" s="1"/>
      <c r="O91" s="1"/>
      <c r="P91" s="1">
        <v>6.87</v>
      </c>
      <c r="Q91" s="1" t="s">
        <v>139</v>
      </c>
    </row>
    <row r="92" spans="1:17" x14ac:dyDescent="0.25">
      <c r="A92" s="1">
        <v>425</v>
      </c>
      <c r="B92" s="5">
        <v>44447</v>
      </c>
      <c r="C92" s="1" t="s">
        <v>107</v>
      </c>
      <c r="D92" s="3" t="s">
        <v>109</v>
      </c>
      <c r="E92" s="1" t="s">
        <v>113</v>
      </c>
      <c r="F92" s="1">
        <f t="shared" si="4"/>
        <v>37.5</v>
      </c>
      <c r="G92" s="1">
        <f t="shared" si="5"/>
        <v>34.07</v>
      </c>
      <c r="H92" s="1">
        <v>26.23</v>
      </c>
      <c r="I92" s="1">
        <v>3.3</v>
      </c>
      <c r="J92" s="1">
        <v>0.13</v>
      </c>
      <c r="K92" s="1">
        <v>7.84</v>
      </c>
      <c r="L92" s="1"/>
      <c r="M92" s="1"/>
      <c r="N92" s="1"/>
      <c r="O92" s="1">
        <v>9.07</v>
      </c>
      <c r="P92" s="1">
        <v>3.19</v>
      </c>
      <c r="Q92" s="1" t="s">
        <v>120</v>
      </c>
    </row>
    <row r="93" spans="1:17" x14ac:dyDescent="0.25">
      <c r="A93" s="11">
        <v>457</v>
      </c>
      <c r="B93" s="12">
        <v>44455</v>
      </c>
      <c r="C93" s="11" t="s">
        <v>141</v>
      </c>
      <c r="D93" s="13" t="s">
        <v>129</v>
      </c>
      <c r="E93" s="11" t="s">
        <v>31</v>
      </c>
      <c r="F93" s="11">
        <f t="shared" si="4"/>
        <v>612.5</v>
      </c>
      <c r="G93" s="11">
        <f t="shared" si="5"/>
        <v>556.46</v>
      </c>
      <c r="H93" s="11">
        <v>406.22</v>
      </c>
      <c r="I93" s="11">
        <v>53.9</v>
      </c>
      <c r="J93" s="11">
        <v>2.14</v>
      </c>
      <c r="K93" s="11">
        <v>150.24</v>
      </c>
      <c r="L93" s="11"/>
      <c r="M93" s="11"/>
      <c r="N93" s="11"/>
      <c r="O93" s="11">
        <v>148.22999999999999</v>
      </c>
      <c r="P93" s="11">
        <v>52.06</v>
      </c>
      <c r="Q93" s="11" t="s">
        <v>121</v>
      </c>
    </row>
    <row r="94" spans="1:17" x14ac:dyDescent="0.25">
      <c r="A94" s="11">
        <v>458</v>
      </c>
      <c r="B94" s="12">
        <v>44455</v>
      </c>
      <c r="C94" s="11" t="s">
        <v>141</v>
      </c>
      <c r="D94" s="13" t="s">
        <v>130</v>
      </c>
      <c r="E94" s="11" t="s">
        <v>31</v>
      </c>
      <c r="F94" s="11">
        <f t="shared" si="4"/>
        <v>874.99999999999989</v>
      </c>
      <c r="G94" s="11">
        <f t="shared" si="5"/>
        <v>794.93999999999994</v>
      </c>
      <c r="H94" s="11">
        <v>580.30999999999995</v>
      </c>
      <c r="I94" s="11">
        <v>77</v>
      </c>
      <c r="J94" s="11">
        <v>3.06</v>
      </c>
      <c r="K94" s="11">
        <v>214.63</v>
      </c>
      <c r="L94" s="11"/>
      <c r="M94" s="11"/>
      <c r="N94" s="11"/>
      <c r="O94" s="11">
        <v>211.75</v>
      </c>
      <c r="P94" s="11">
        <v>74.38</v>
      </c>
      <c r="Q94" s="11" t="s">
        <v>121</v>
      </c>
    </row>
    <row r="95" spans="1:17" x14ac:dyDescent="0.25">
      <c r="A95" s="1">
        <v>312</v>
      </c>
      <c r="B95" s="5">
        <v>44378</v>
      </c>
      <c r="C95" s="1" t="s">
        <v>78</v>
      </c>
      <c r="D95" s="3" t="s">
        <v>73</v>
      </c>
      <c r="E95" s="1" t="s">
        <v>70</v>
      </c>
      <c r="F95" s="1">
        <f t="shared" si="4"/>
        <v>1582.5</v>
      </c>
      <c r="G95" s="1">
        <f t="shared" si="5"/>
        <v>1437.7</v>
      </c>
      <c r="H95" s="1">
        <v>1049.52</v>
      </c>
      <c r="I95" s="1">
        <v>139.26</v>
      </c>
      <c r="J95" s="1">
        <v>5.54</v>
      </c>
      <c r="K95" s="1">
        <v>388.18</v>
      </c>
      <c r="L95" s="1"/>
      <c r="M95" s="1"/>
      <c r="N95" s="1"/>
      <c r="O95" s="1">
        <v>382.97</v>
      </c>
      <c r="P95" s="1">
        <v>134.51</v>
      </c>
      <c r="Q95" s="1" t="s">
        <v>84</v>
      </c>
    </row>
    <row r="96" spans="1:17" x14ac:dyDescent="0.25">
      <c r="A96" s="1">
        <v>440</v>
      </c>
      <c r="B96" s="5">
        <v>44453</v>
      </c>
      <c r="C96" s="1" t="s">
        <v>107</v>
      </c>
      <c r="D96" s="3" t="s">
        <v>118</v>
      </c>
      <c r="E96" s="1" t="s">
        <v>115</v>
      </c>
      <c r="F96" s="1">
        <f t="shared" si="4"/>
        <v>1935.7</v>
      </c>
      <c r="G96" s="1">
        <f t="shared" si="5"/>
        <v>1935.7</v>
      </c>
      <c r="H96" s="1">
        <v>1412.99</v>
      </c>
      <c r="I96" s="1">
        <v>0</v>
      </c>
      <c r="J96" s="1">
        <v>0</v>
      </c>
      <c r="K96" s="1"/>
      <c r="L96" s="1"/>
      <c r="M96" s="1"/>
      <c r="N96" s="1">
        <v>522.71</v>
      </c>
      <c r="O96" s="1">
        <v>0</v>
      </c>
      <c r="P96" s="1">
        <v>164.53</v>
      </c>
      <c r="Q96" s="1" t="s">
        <v>119</v>
      </c>
    </row>
    <row r="97" spans="1:17" x14ac:dyDescent="0.25">
      <c r="A97" s="1">
        <v>426</v>
      </c>
      <c r="B97" s="5">
        <v>44447</v>
      </c>
      <c r="C97" s="1" t="s">
        <v>107</v>
      </c>
      <c r="D97" s="3" t="s">
        <v>110</v>
      </c>
      <c r="E97" s="1" t="s">
        <v>113</v>
      </c>
      <c r="F97" s="1">
        <f t="shared" si="4"/>
        <v>153.16</v>
      </c>
      <c r="G97" s="1">
        <f t="shared" si="5"/>
        <v>136.01</v>
      </c>
      <c r="H97" s="1">
        <v>112.5</v>
      </c>
      <c r="I97" s="1">
        <v>16.5</v>
      </c>
      <c r="J97" s="1">
        <v>0.65</v>
      </c>
      <c r="K97" s="1">
        <v>23.51</v>
      </c>
      <c r="L97" s="1"/>
      <c r="M97" s="1"/>
      <c r="N97" s="1"/>
      <c r="O97" s="1">
        <v>9.07</v>
      </c>
      <c r="P97" s="1">
        <v>3.19</v>
      </c>
      <c r="Q97" s="1" t="s">
        <v>120</v>
      </c>
    </row>
    <row r="99" spans="1:17" x14ac:dyDescent="0.25">
      <c r="F99">
        <f>SUM(F2:F98)</f>
        <v>91363.430000000051</v>
      </c>
      <c r="G99">
        <f>SUM(G2:G98)</f>
        <v>84811.619999999981</v>
      </c>
      <c r="H99">
        <f>SUM(H2:H98)</f>
        <v>62431.51</v>
      </c>
      <c r="I99">
        <f>SUM(I2:I98)</f>
        <v>6301.1299999999992</v>
      </c>
      <c r="J99">
        <f>SUM(J2:J98)</f>
        <v>250.68000000000004</v>
      </c>
      <c r="K99">
        <f>SUM(K2:K98)</f>
        <v>19243.569999999996</v>
      </c>
      <c r="N99">
        <f>SUM(N2:N98)</f>
        <v>3063.8900000000003</v>
      </c>
      <c r="O99">
        <f>SUM(O2:O98)</f>
        <v>17328.419999999995</v>
      </c>
      <c r="P99">
        <f>SUM(P2:P98)</f>
        <v>7458.2599999999993</v>
      </c>
    </row>
  </sheetData>
  <autoFilter ref="A1:Q1" xr:uid="{00000000-0009-0000-0000-000000000000}">
    <sortState xmlns:xlrd2="http://schemas.microsoft.com/office/spreadsheetml/2017/richdata2" ref="A2:Q119">
      <sortCondition ref="D1"/>
    </sortState>
  </autoFilter>
  <phoneticPr fontId="3" type="noConversion"/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Filippo D'ambrosio</cp:lastModifiedBy>
  <cp:lastPrinted>2021-04-12T09:22:51Z</cp:lastPrinted>
  <dcterms:created xsi:type="dcterms:W3CDTF">2015-01-07T12:57:48Z</dcterms:created>
  <dcterms:modified xsi:type="dcterms:W3CDTF">2022-11-05T09:01:58Z</dcterms:modified>
</cp:coreProperties>
</file>